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evin Lehrbass\Desktop\"/>
    </mc:Choice>
  </mc:AlternateContent>
  <xr:revisionPtr revIDLastSave="0" documentId="13_ncr:1_{6668ABE9-EAE6-4050-92D3-0C6F8EEA9EB5}" xr6:coauthVersionLast="36" xr6:coauthVersionMax="36" xr10:uidLastSave="{00000000-0000-0000-0000-000000000000}"/>
  <bookViews>
    <workbookView xWindow="0" yWindow="0" windowWidth="23040" windowHeight="9528" activeTab="1" xr2:uid="{00000000-000D-0000-FFFF-FFFF00000000}"/>
  </bookViews>
  <sheets>
    <sheet name="Column Definition" sheetId="2" r:id="rId1"/>
    <sheet name="Counting Example" sheetId="3" r:id="rId2"/>
    <sheet name="Filtering Example" sheetId="4" r:id="rId3"/>
    <sheet name="Filtering Example (table!)" sheetId="6" r:id="rId4"/>
    <sheet name="Learn More!" sheetId="5" r:id="rId5"/>
  </sheets>
  <definedNames>
    <definedName name="_xlnm._FilterDatabase" localSheetId="1" hidden="1">'Counting Example'!$A$8:$O$311</definedName>
    <definedName name="_xlnm._FilterDatabase" localSheetId="2" hidden="1">'Filtering Example'!$A$8:$O$311</definedName>
    <definedName name="_xlnm._FilterDatabase" localSheetId="3" hidden="1">'Filtering Example (table!)'!$A$9:$O$312</definedName>
    <definedName name="Slicer_age">#N/A</definedName>
    <definedName name="Slicer_cp">#N/A</definedName>
    <definedName name="Slicer_sex">#N/A</definedName>
    <definedName name="Slicer_target">#N/A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5:slicerCaches>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0" i="6" l="1"/>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P95"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P38" i="6" s="1"/>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R95" i="6" l="1"/>
  <c r="P35" i="6"/>
  <c r="P171" i="6"/>
  <c r="P21" i="6"/>
  <c r="O7" i="6"/>
  <c r="P18" i="6"/>
  <c r="R18" i="6" s="1"/>
  <c r="P34" i="6"/>
  <c r="R34" i="6" s="1"/>
  <c r="P42" i="6"/>
  <c r="R42" i="6" s="1"/>
  <c r="P58" i="6"/>
  <c r="P66" i="6"/>
  <c r="R66" i="6" s="1"/>
  <c r="P74" i="6"/>
  <c r="R74" i="6" s="1"/>
  <c r="P82" i="6"/>
  <c r="P98" i="6"/>
  <c r="P114" i="6"/>
  <c r="P138" i="6"/>
  <c r="R138" i="6" s="1"/>
  <c r="P146" i="6"/>
  <c r="P154" i="6"/>
  <c r="P162" i="6"/>
  <c r="R162" i="6" s="1"/>
  <c r="P186" i="6"/>
  <c r="P202" i="6"/>
  <c r="P210" i="6"/>
  <c r="P218" i="6"/>
  <c r="P274" i="6"/>
  <c r="R274" i="6" s="1"/>
  <c r="P306" i="6"/>
  <c r="R306" i="6" s="1"/>
  <c r="P12" i="6"/>
  <c r="P36" i="6"/>
  <c r="R36" i="6" s="1"/>
  <c r="P44" i="6"/>
  <c r="P52" i="6"/>
  <c r="P68" i="6"/>
  <c r="P76" i="6"/>
  <c r="P84" i="6"/>
  <c r="R84" i="6" s="1"/>
  <c r="P140" i="6"/>
  <c r="R140" i="6" s="1"/>
  <c r="P148" i="6"/>
  <c r="P164" i="6"/>
  <c r="R164" i="6" s="1"/>
  <c r="P172" i="6"/>
  <c r="P188" i="6"/>
  <c r="P204" i="6"/>
  <c r="P220" i="6"/>
  <c r="P252" i="6"/>
  <c r="R252" i="6" s="1"/>
  <c r="P292" i="6"/>
  <c r="P300" i="6"/>
  <c r="P62" i="6"/>
  <c r="R62" i="6" s="1"/>
  <c r="P78" i="6"/>
  <c r="P102" i="6"/>
  <c r="P126" i="6"/>
  <c r="P134" i="6"/>
  <c r="P158" i="6"/>
  <c r="R158" i="6" s="1"/>
  <c r="P174" i="6"/>
  <c r="R174" i="6" s="1"/>
  <c r="P206" i="6"/>
  <c r="P214" i="6"/>
  <c r="R214" i="6" s="1"/>
  <c r="P222" i="6"/>
  <c r="P254" i="6"/>
  <c r="P270" i="6"/>
  <c r="P286" i="6"/>
  <c r="P294" i="6"/>
  <c r="R294" i="6" s="1"/>
  <c r="P302" i="6"/>
  <c r="P310" i="6"/>
  <c r="P15" i="6"/>
  <c r="P23" i="6"/>
  <c r="P39" i="6"/>
  <c r="P47" i="6"/>
  <c r="P63" i="6"/>
  <c r="P79" i="6"/>
  <c r="R79" i="6" s="1"/>
  <c r="P87" i="6"/>
  <c r="R87" i="6" s="1"/>
  <c r="P127" i="6"/>
  <c r="P135" i="6"/>
  <c r="R135" i="6" s="1"/>
  <c r="P159" i="6"/>
  <c r="P167" i="6"/>
  <c r="P183" i="6"/>
  <c r="P191" i="6"/>
  <c r="P199" i="6"/>
  <c r="R199" i="6" s="1"/>
  <c r="P231" i="6"/>
  <c r="R231" i="6" s="1"/>
  <c r="P271" i="6"/>
  <c r="P303" i="6"/>
  <c r="R303" i="6" s="1"/>
  <c r="P311" i="6"/>
  <c r="P32" i="6"/>
  <c r="P40" i="6"/>
  <c r="P72" i="6"/>
  <c r="P88" i="6"/>
  <c r="R88" i="6" s="1"/>
  <c r="P104" i="6"/>
  <c r="R104" i="6" s="1"/>
  <c r="P112" i="6"/>
  <c r="P128" i="6"/>
  <c r="R128" i="6" s="1"/>
  <c r="P136" i="6"/>
  <c r="P152" i="6"/>
  <c r="R152" i="6" s="1"/>
  <c r="P160" i="6"/>
  <c r="P168" i="6"/>
  <c r="P176" i="6"/>
  <c r="R176" i="6" s="1"/>
  <c r="P184" i="6"/>
  <c r="R184" i="6" s="1"/>
  <c r="P296" i="6"/>
  <c r="P304" i="6"/>
  <c r="R304" i="6" s="1"/>
  <c r="P105" i="6"/>
  <c r="R105" i="6" s="1"/>
  <c r="P153" i="6"/>
  <c r="R153" i="6" s="1"/>
  <c r="P169" i="6"/>
  <c r="R169" i="6" s="1"/>
  <c r="P185" i="6"/>
  <c r="R185" i="6" s="1"/>
  <c r="P201" i="6"/>
  <c r="R201" i="6" s="1"/>
  <c r="P25" i="6"/>
  <c r="R25" i="6" s="1"/>
  <c r="P41" i="6"/>
  <c r="R41" i="6" s="1"/>
  <c r="P65" i="6"/>
  <c r="R65" i="6" s="1"/>
  <c r="P73" i="6"/>
  <c r="R73" i="6" s="1"/>
  <c r="P81" i="6"/>
  <c r="R81" i="6" s="1"/>
  <c r="P97" i="6"/>
  <c r="R97" i="6" s="1"/>
  <c r="P121" i="6"/>
  <c r="R121" i="6" s="1"/>
  <c r="P161" i="6"/>
  <c r="R161" i="6" s="1"/>
  <c r="P193" i="6"/>
  <c r="R193" i="6" s="1"/>
  <c r="P269" i="6"/>
  <c r="P109" i="6"/>
  <c r="R109" i="6" s="1"/>
  <c r="P225" i="6"/>
  <c r="R225" i="6" s="1"/>
  <c r="P77" i="6"/>
  <c r="R218" i="6"/>
  <c r="R114" i="6"/>
  <c r="R98" i="6"/>
  <c r="R82" i="6"/>
  <c r="R58" i="6"/>
  <c r="P307" i="6"/>
  <c r="R307" i="6" s="1"/>
  <c r="P285" i="6"/>
  <c r="P265" i="6"/>
  <c r="R265" i="6" s="1"/>
  <c r="P243" i="6"/>
  <c r="R243" i="6" s="1"/>
  <c r="P221" i="6"/>
  <c r="R221" i="6" s="1"/>
  <c r="P197" i="6"/>
  <c r="R197" i="6" s="1"/>
  <c r="P165" i="6"/>
  <c r="P133" i="6"/>
  <c r="R133" i="6" s="1"/>
  <c r="P101" i="6"/>
  <c r="P75" i="6"/>
  <c r="R75" i="6" s="1"/>
  <c r="P43" i="6"/>
  <c r="P11" i="6"/>
  <c r="R11" i="6" s="1"/>
  <c r="P227" i="6"/>
  <c r="R227" i="6" s="1"/>
  <c r="P83" i="6"/>
  <c r="R83" i="6" s="1"/>
  <c r="P107" i="6"/>
  <c r="P305" i="6"/>
  <c r="R305" i="6" s="1"/>
  <c r="P241" i="6"/>
  <c r="R241" i="6" s="1"/>
  <c r="P219" i="6"/>
  <c r="P195" i="6"/>
  <c r="R195" i="6" s="1"/>
  <c r="P163" i="6"/>
  <c r="P131" i="6"/>
  <c r="R131" i="6" s="1"/>
  <c r="P99" i="6"/>
  <c r="R99" i="6" s="1"/>
  <c r="P69" i="6"/>
  <c r="P37" i="6"/>
  <c r="R296" i="6"/>
  <c r="R168" i="6"/>
  <c r="R160" i="6"/>
  <c r="R136" i="6"/>
  <c r="R112" i="6"/>
  <c r="R72" i="6"/>
  <c r="R40" i="6"/>
  <c r="R32" i="6"/>
  <c r="P291" i="6"/>
  <c r="P141" i="6"/>
  <c r="R141" i="6" s="1"/>
  <c r="R107" i="6"/>
  <c r="P203" i="6"/>
  <c r="R203" i="6" s="1"/>
  <c r="P13" i="6"/>
  <c r="R210" i="6"/>
  <c r="P189" i="6"/>
  <c r="R189" i="6" s="1"/>
  <c r="P157" i="6"/>
  <c r="R157" i="6" s="1"/>
  <c r="P125" i="6"/>
  <c r="P67" i="6"/>
  <c r="R67" i="6" s="1"/>
  <c r="R311" i="6"/>
  <c r="R271" i="6"/>
  <c r="R191" i="6"/>
  <c r="R183" i="6"/>
  <c r="R167" i="6"/>
  <c r="R159" i="6"/>
  <c r="R127" i="6"/>
  <c r="R63" i="6"/>
  <c r="R47" i="6"/>
  <c r="R39" i="6"/>
  <c r="R23" i="6"/>
  <c r="R15" i="6"/>
  <c r="P249" i="6"/>
  <c r="R249" i="6" s="1"/>
  <c r="P51" i="6"/>
  <c r="R51" i="6" s="1"/>
  <c r="R291" i="6"/>
  <c r="R171" i="6"/>
  <c r="R43" i="6"/>
  <c r="R35" i="6"/>
  <c r="P245" i="6"/>
  <c r="R202" i="6"/>
  <c r="R154" i="6"/>
  <c r="P283" i="6"/>
  <c r="R283" i="6" s="1"/>
  <c r="P106" i="6"/>
  <c r="R106" i="6" s="1"/>
  <c r="P14" i="6"/>
  <c r="R14" i="6" s="1"/>
  <c r="P230" i="6"/>
  <c r="R230" i="6" s="1"/>
  <c r="P256" i="6"/>
  <c r="R256" i="6" s="1"/>
  <c r="P49" i="6"/>
  <c r="R49" i="6" s="1"/>
  <c r="P26" i="6"/>
  <c r="R26" i="6" s="1"/>
  <c r="P50" i="6"/>
  <c r="R50" i="6" s="1"/>
  <c r="P90" i="6"/>
  <c r="R90" i="6" s="1"/>
  <c r="P122" i="6"/>
  <c r="R122" i="6" s="1"/>
  <c r="P130" i="6"/>
  <c r="R130" i="6" s="1"/>
  <c r="P178" i="6"/>
  <c r="R178" i="6" s="1"/>
  <c r="P226" i="6"/>
  <c r="R226" i="6" s="1"/>
  <c r="P242" i="6"/>
  <c r="P250" i="6"/>
  <c r="R250" i="6" s="1"/>
  <c r="P258" i="6"/>
  <c r="R258" i="6" s="1"/>
  <c r="P266" i="6"/>
  <c r="R266" i="6" s="1"/>
  <c r="P290" i="6"/>
  <c r="P298" i="6"/>
  <c r="R298" i="6" s="1"/>
  <c r="P60" i="6"/>
  <c r="R60" i="6" s="1"/>
  <c r="P92" i="6"/>
  <c r="P100" i="6"/>
  <c r="P108" i="6"/>
  <c r="P124" i="6"/>
  <c r="R124" i="6" s="1"/>
  <c r="P132" i="6"/>
  <c r="R132" i="6" s="1"/>
  <c r="P180" i="6"/>
  <c r="P196" i="6"/>
  <c r="R196" i="6" s="1"/>
  <c r="P212" i="6"/>
  <c r="R212" i="6" s="1"/>
  <c r="P228" i="6"/>
  <c r="P236" i="6"/>
  <c r="P244" i="6"/>
  <c r="P260" i="6"/>
  <c r="P276" i="6"/>
  <c r="R276" i="6" s="1"/>
  <c r="P284" i="6"/>
  <c r="P22" i="6"/>
  <c r="R22" i="6" s="1"/>
  <c r="P46" i="6"/>
  <c r="R46" i="6" s="1"/>
  <c r="P54" i="6"/>
  <c r="P70" i="6"/>
  <c r="P94" i="6"/>
  <c r="P142" i="6"/>
  <c r="R142" i="6" s="1"/>
  <c r="P150" i="6"/>
  <c r="R150" i="6" s="1"/>
  <c r="P166" i="6"/>
  <c r="P182" i="6"/>
  <c r="R182" i="6" s="1"/>
  <c r="P190" i="6"/>
  <c r="R190" i="6" s="1"/>
  <c r="P238" i="6"/>
  <c r="R238" i="6" s="1"/>
  <c r="P246" i="6"/>
  <c r="P262" i="6"/>
  <c r="P278" i="6"/>
  <c r="R278" i="6" s="1"/>
  <c r="P55" i="6"/>
  <c r="R55" i="6" s="1"/>
  <c r="P71" i="6"/>
  <c r="R71" i="6" s="1"/>
  <c r="P103" i="6"/>
  <c r="R103" i="6" s="1"/>
  <c r="P111" i="6"/>
  <c r="R111" i="6" s="1"/>
  <c r="P119" i="6"/>
  <c r="R119" i="6" s="1"/>
  <c r="P151" i="6"/>
  <c r="R151" i="6" s="1"/>
  <c r="P175" i="6"/>
  <c r="R175" i="6" s="1"/>
  <c r="P207" i="6"/>
  <c r="R207" i="6" s="1"/>
  <c r="P215" i="6"/>
  <c r="R215" i="6" s="1"/>
  <c r="P223" i="6"/>
  <c r="R223" i="6" s="1"/>
  <c r="P239" i="6"/>
  <c r="R239" i="6" s="1"/>
  <c r="P247" i="6"/>
  <c r="R247" i="6" s="1"/>
  <c r="P255" i="6"/>
  <c r="R255" i="6" s="1"/>
  <c r="P263" i="6"/>
  <c r="R263" i="6" s="1"/>
  <c r="P279" i="6"/>
  <c r="R279" i="6" s="1"/>
  <c r="P287" i="6"/>
  <c r="R287" i="6" s="1"/>
  <c r="P295" i="6"/>
  <c r="R295" i="6" s="1"/>
  <c r="P16" i="6"/>
  <c r="R16" i="6" s="1"/>
  <c r="P24" i="6"/>
  <c r="R24" i="6" s="1"/>
  <c r="P48" i="6"/>
  <c r="R48" i="6" s="1"/>
  <c r="P64" i="6"/>
  <c r="R64" i="6" s="1"/>
  <c r="P80" i="6"/>
  <c r="R80" i="6" s="1"/>
  <c r="P96" i="6"/>
  <c r="R96" i="6" s="1"/>
  <c r="P120" i="6"/>
  <c r="R120" i="6" s="1"/>
  <c r="P144" i="6"/>
  <c r="R144" i="6" s="1"/>
  <c r="P192" i="6"/>
  <c r="R192" i="6" s="1"/>
  <c r="P200" i="6"/>
  <c r="R200" i="6" s="1"/>
  <c r="P208" i="6"/>
  <c r="R208" i="6" s="1"/>
  <c r="P232" i="6"/>
  <c r="R232" i="6" s="1"/>
  <c r="P248" i="6"/>
  <c r="R248" i="6" s="1"/>
  <c r="P264" i="6"/>
  <c r="R264" i="6" s="1"/>
  <c r="P272" i="6"/>
  <c r="R272" i="6" s="1"/>
  <c r="P288" i="6"/>
  <c r="R288" i="6" s="1"/>
  <c r="P137" i="6"/>
  <c r="R137" i="6" s="1"/>
  <c r="P17" i="6"/>
  <c r="R17" i="6" s="1"/>
  <c r="P33" i="6"/>
  <c r="R33" i="6" s="1"/>
  <c r="P57" i="6"/>
  <c r="R57" i="6" s="1"/>
  <c r="P89" i="6"/>
  <c r="R89" i="6" s="1"/>
  <c r="P113" i="6"/>
  <c r="R113" i="6" s="1"/>
  <c r="P129" i="6"/>
  <c r="R129" i="6" s="1"/>
  <c r="P145" i="6"/>
  <c r="R145" i="6" s="1"/>
  <c r="P177" i="6"/>
  <c r="R177" i="6" s="1"/>
  <c r="P301" i="6"/>
  <c r="R301" i="6" s="1"/>
  <c r="P281" i="6"/>
  <c r="R281" i="6" s="1"/>
  <c r="P259" i="6"/>
  <c r="R259" i="6" s="1"/>
  <c r="P237" i="6"/>
  <c r="R237" i="6" s="1"/>
  <c r="P217" i="6"/>
  <c r="R217" i="6" s="1"/>
  <c r="P299" i="6"/>
  <c r="R299" i="6" s="1"/>
  <c r="P277" i="6"/>
  <c r="R277" i="6" s="1"/>
  <c r="P257" i="6"/>
  <c r="R257" i="6" s="1"/>
  <c r="P235" i="6"/>
  <c r="R235" i="6" s="1"/>
  <c r="P213" i="6"/>
  <c r="R213" i="6" s="1"/>
  <c r="P187" i="6"/>
  <c r="R187" i="6" s="1"/>
  <c r="P155" i="6"/>
  <c r="R155" i="6" s="1"/>
  <c r="P123" i="6"/>
  <c r="P93" i="6"/>
  <c r="R93" i="6" s="1"/>
  <c r="P61" i="6"/>
  <c r="R61" i="6" s="1"/>
  <c r="P29" i="6"/>
  <c r="R29" i="6" s="1"/>
  <c r="R310" i="6"/>
  <c r="R302" i="6"/>
  <c r="R286" i="6"/>
  <c r="R270" i="6"/>
  <c r="R262" i="6"/>
  <c r="R254" i="6"/>
  <c r="R246" i="6"/>
  <c r="R222" i="6"/>
  <c r="R206" i="6"/>
  <c r="R166" i="6"/>
  <c r="R134" i="6"/>
  <c r="R126" i="6"/>
  <c r="R102" i="6"/>
  <c r="R94" i="6"/>
  <c r="R78" i="6"/>
  <c r="R70" i="6"/>
  <c r="R54" i="6"/>
  <c r="R38" i="6"/>
  <c r="R186" i="6"/>
  <c r="R146" i="6"/>
  <c r="P261" i="6"/>
  <c r="R261" i="6" s="1"/>
  <c r="P297" i="6"/>
  <c r="R297" i="6" s="1"/>
  <c r="P275" i="6"/>
  <c r="R275" i="6" s="1"/>
  <c r="P253" i="6"/>
  <c r="R253" i="6" s="1"/>
  <c r="P233" i="6"/>
  <c r="R233" i="6" s="1"/>
  <c r="P211" i="6"/>
  <c r="R211" i="6" s="1"/>
  <c r="P181" i="6"/>
  <c r="R181" i="6" s="1"/>
  <c r="P149" i="6"/>
  <c r="R149" i="6" s="1"/>
  <c r="P117" i="6"/>
  <c r="R117" i="6" s="1"/>
  <c r="P91" i="6"/>
  <c r="R91" i="6" s="1"/>
  <c r="P59" i="6"/>
  <c r="R59" i="6" s="1"/>
  <c r="P27" i="6"/>
  <c r="R27" i="6" s="1"/>
  <c r="R285" i="6"/>
  <c r="R269" i="6"/>
  <c r="R245" i="6"/>
  <c r="R165" i="6"/>
  <c r="R125" i="6"/>
  <c r="R101" i="6"/>
  <c r="R77" i="6"/>
  <c r="R69" i="6"/>
  <c r="R37" i="6"/>
  <c r="R21" i="6"/>
  <c r="R13" i="6"/>
  <c r="P205" i="6"/>
  <c r="R205" i="6" s="1"/>
  <c r="P173" i="6"/>
  <c r="R173" i="6" s="1"/>
  <c r="P19" i="6"/>
  <c r="R19" i="6" s="1"/>
  <c r="R219" i="6"/>
  <c r="R163" i="6"/>
  <c r="R123" i="6"/>
  <c r="P309" i="6"/>
  <c r="R309" i="6" s="1"/>
  <c r="P289" i="6"/>
  <c r="R289" i="6" s="1"/>
  <c r="P267" i="6"/>
  <c r="R267" i="6" s="1"/>
  <c r="P139" i="6"/>
  <c r="R139" i="6" s="1"/>
  <c r="P45" i="6"/>
  <c r="R45" i="6" s="1"/>
  <c r="R290" i="6"/>
  <c r="R242" i="6"/>
  <c r="P10" i="6"/>
  <c r="R10" i="6" s="1"/>
  <c r="P293" i="6"/>
  <c r="R293" i="6" s="1"/>
  <c r="P273" i="6"/>
  <c r="R273" i="6" s="1"/>
  <c r="P251" i="6"/>
  <c r="R251" i="6" s="1"/>
  <c r="P229" i="6"/>
  <c r="R229" i="6" s="1"/>
  <c r="P209" i="6"/>
  <c r="R209" i="6" s="1"/>
  <c r="P179" i="6"/>
  <c r="R179" i="6" s="1"/>
  <c r="P147" i="6"/>
  <c r="R147" i="6" s="1"/>
  <c r="P115" i="6"/>
  <c r="R115" i="6" s="1"/>
  <c r="P85" i="6"/>
  <c r="R85" i="6" s="1"/>
  <c r="P53" i="6"/>
  <c r="R53" i="6" s="1"/>
  <c r="R300" i="6"/>
  <c r="R292" i="6"/>
  <c r="R284" i="6"/>
  <c r="R260" i="6"/>
  <c r="R244" i="6"/>
  <c r="R236" i="6"/>
  <c r="R228" i="6"/>
  <c r="R220" i="6"/>
  <c r="R204" i="6"/>
  <c r="R188" i="6"/>
  <c r="R180" i="6"/>
  <c r="R172" i="6"/>
  <c r="R148" i="6"/>
  <c r="R108" i="6"/>
  <c r="R100" i="6"/>
  <c r="R92" i="6"/>
  <c r="R76" i="6"/>
  <c r="R68" i="6"/>
  <c r="R52" i="6"/>
  <c r="R44" i="6"/>
  <c r="R12" i="6"/>
  <c r="P312" i="6"/>
  <c r="R312" i="6" s="1"/>
  <c r="P280" i="6"/>
  <c r="R280" i="6" s="1"/>
  <c r="P240" i="6"/>
  <c r="R240" i="6" s="1"/>
  <c r="P224" i="6"/>
  <c r="R224" i="6" s="1"/>
  <c r="P216" i="6"/>
  <c r="R216" i="6" s="1"/>
  <c r="P56" i="6"/>
  <c r="R56" i="6" s="1"/>
  <c r="P143" i="6"/>
  <c r="R143" i="6" s="1"/>
  <c r="P31" i="6"/>
  <c r="R31" i="6" s="1"/>
  <c r="P198" i="6"/>
  <c r="R198" i="6" s="1"/>
  <c r="P118" i="6"/>
  <c r="R118" i="6" s="1"/>
  <c r="P110" i="6"/>
  <c r="R110" i="6" s="1"/>
  <c r="P86" i="6"/>
  <c r="R86" i="6" s="1"/>
  <c r="P30" i="6"/>
  <c r="R30" i="6" s="1"/>
  <c r="P308" i="6"/>
  <c r="R308" i="6" s="1"/>
  <c r="P268" i="6"/>
  <c r="R268" i="6" s="1"/>
  <c r="P156" i="6"/>
  <c r="R156" i="6" s="1"/>
  <c r="P116" i="6"/>
  <c r="R116" i="6" s="1"/>
  <c r="P28" i="6"/>
  <c r="R28" i="6" s="1"/>
  <c r="P20" i="6"/>
  <c r="R20" i="6" s="1"/>
  <c r="P282" i="6"/>
  <c r="R282" i="6" s="1"/>
  <c r="P234" i="6"/>
  <c r="R234" i="6" s="1"/>
  <c r="P194" i="6"/>
  <c r="R194" i="6" s="1"/>
  <c r="P170" i="6"/>
  <c r="R170" i="6" s="1"/>
  <c r="A7" i="6"/>
  <c r="P94"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9"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P37" i="4" s="1"/>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T1"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9" i="3"/>
  <c r="AO6" i="3"/>
  <c r="AN6" i="3"/>
  <c r="AL6" i="3"/>
  <c r="AO5" i="3"/>
  <c r="AN5" i="3"/>
  <c r="AL5" i="3"/>
  <c r="R7" i="6" l="1"/>
  <c r="R94" i="4"/>
  <c r="R37" i="4"/>
  <c r="P50" i="4"/>
  <c r="R50" i="4" s="1"/>
  <c r="P14" i="4"/>
  <c r="R14" i="4" s="1"/>
  <c r="P10" i="4"/>
  <c r="R10" i="4" s="1"/>
  <c r="P13" i="4"/>
  <c r="R13" i="4" s="1"/>
  <c r="P257" i="4"/>
  <c r="R257" i="4" s="1"/>
  <c r="P121" i="4"/>
  <c r="R121" i="4" s="1"/>
  <c r="P9" i="4"/>
  <c r="R9" i="4" s="1"/>
  <c r="P304" i="4"/>
  <c r="R304" i="4" s="1"/>
  <c r="P296" i="4"/>
  <c r="R296" i="4" s="1"/>
  <c r="P288" i="4"/>
  <c r="R288" i="4" s="1"/>
  <c r="P280" i="4"/>
  <c r="R280" i="4" s="1"/>
  <c r="P272" i="4"/>
  <c r="R272" i="4" s="1"/>
  <c r="P264" i="4"/>
  <c r="R264" i="4" s="1"/>
  <c r="P256" i="4"/>
  <c r="R256" i="4" s="1"/>
  <c r="P248" i="4"/>
  <c r="R248" i="4" s="1"/>
  <c r="P240" i="4"/>
  <c r="R240" i="4" s="1"/>
  <c r="P232" i="4"/>
  <c r="R232" i="4" s="1"/>
  <c r="P224" i="4"/>
  <c r="R224" i="4" s="1"/>
  <c r="P216" i="4"/>
  <c r="R216" i="4" s="1"/>
  <c r="P208" i="4"/>
  <c r="R208" i="4" s="1"/>
  <c r="P200" i="4"/>
  <c r="R200" i="4" s="1"/>
  <c r="P192" i="4"/>
  <c r="R192" i="4" s="1"/>
  <c r="P184" i="4"/>
  <c r="R184" i="4" s="1"/>
  <c r="P176" i="4"/>
  <c r="R176" i="4" s="1"/>
  <c r="P168" i="4"/>
  <c r="R168" i="4" s="1"/>
  <c r="P160" i="4"/>
  <c r="R160" i="4" s="1"/>
  <c r="P152" i="4"/>
  <c r="R152" i="4" s="1"/>
  <c r="P144" i="4"/>
  <c r="R144" i="4" s="1"/>
  <c r="P136" i="4"/>
  <c r="R136" i="4" s="1"/>
  <c r="P128" i="4"/>
  <c r="R128" i="4" s="1"/>
  <c r="P120" i="4"/>
  <c r="R120" i="4" s="1"/>
  <c r="P112" i="4"/>
  <c r="R112" i="4" s="1"/>
  <c r="P104" i="4"/>
  <c r="R104" i="4" s="1"/>
  <c r="P96" i="4"/>
  <c r="R96" i="4" s="1"/>
  <c r="P88" i="4"/>
  <c r="R88" i="4" s="1"/>
  <c r="P80" i="4"/>
  <c r="R80" i="4" s="1"/>
  <c r="P72" i="4"/>
  <c r="R72" i="4" s="1"/>
  <c r="P64" i="4"/>
  <c r="R64" i="4" s="1"/>
  <c r="P56" i="4"/>
  <c r="R56" i="4" s="1"/>
  <c r="P48" i="4"/>
  <c r="R48" i="4" s="1"/>
  <c r="P40" i="4"/>
  <c r="R40" i="4" s="1"/>
  <c r="P32" i="4"/>
  <c r="R32" i="4" s="1"/>
  <c r="P24" i="4"/>
  <c r="R24" i="4" s="1"/>
  <c r="P16" i="4"/>
  <c r="R16" i="4" s="1"/>
  <c r="P305" i="4"/>
  <c r="R305" i="4" s="1"/>
  <c r="P273" i="4"/>
  <c r="R273" i="4" s="1"/>
  <c r="P241" i="4"/>
  <c r="R241" i="4" s="1"/>
  <c r="P217" i="4"/>
  <c r="R217" i="4" s="1"/>
  <c r="P193" i="4"/>
  <c r="R193" i="4" s="1"/>
  <c r="P177" i="4"/>
  <c r="R177" i="4" s="1"/>
  <c r="P145" i="4"/>
  <c r="R145" i="4" s="1"/>
  <c r="P129" i="4"/>
  <c r="R129" i="4" s="1"/>
  <c r="P97" i="4"/>
  <c r="R97" i="4" s="1"/>
  <c r="P81" i="4"/>
  <c r="R81" i="4" s="1"/>
  <c r="P57" i="4"/>
  <c r="R57" i="4" s="1"/>
  <c r="P41" i="4"/>
  <c r="R41" i="4" s="1"/>
  <c r="P17" i="4"/>
  <c r="R17" i="4" s="1"/>
  <c r="P311" i="4"/>
  <c r="R311" i="4" s="1"/>
  <c r="P303" i="4"/>
  <c r="R303" i="4" s="1"/>
  <c r="P295" i="4"/>
  <c r="R295" i="4" s="1"/>
  <c r="P287" i="4"/>
  <c r="R287" i="4" s="1"/>
  <c r="P279" i="4"/>
  <c r="R279" i="4" s="1"/>
  <c r="P271" i="4"/>
  <c r="R271" i="4" s="1"/>
  <c r="P263" i="4"/>
  <c r="R263" i="4" s="1"/>
  <c r="P255" i="4"/>
  <c r="R255" i="4" s="1"/>
  <c r="P247" i="4"/>
  <c r="R247" i="4" s="1"/>
  <c r="P239" i="4"/>
  <c r="R239" i="4" s="1"/>
  <c r="P231" i="4"/>
  <c r="R231" i="4" s="1"/>
  <c r="P223" i="4"/>
  <c r="R223" i="4" s="1"/>
  <c r="P215" i="4"/>
  <c r="R215" i="4" s="1"/>
  <c r="P207" i="4"/>
  <c r="R207" i="4" s="1"/>
  <c r="P199" i="4"/>
  <c r="R199" i="4" s="1"/>
  <c r="P191" i="4"/>
  <c r="R191" i="4" s="1"/>
  <c r="P183" i="4"/>
  <c r="R183" i="4" s="1"/>
  <c r="P175" i="4"/>
  <c r="R175" i="4" s="1"/>
  <c r="P167" i="4"/>
  <c r="R167" i="4" s="1"/>
  <c r="P159" i="4"/>
  <c r="R159" i="4" s="1"/>
  <c r="P151" i="4"/>
  <c r="R151" i="4" s="1"/>
  <c r="P143" i="4"/>
  <c r="R143" i="4" s="1"/>
  <c r="P135" i="4"/>
  <c r="R135" i="4" s="1"/>
  <c r="P127" i="4"/>
  <c r="R127" i="4" s="1"/>
  <c r="P119" i="4"/>
  <c r="R119" i="4" s="1"/>
  <c r="P111" i="4"/>
  <c r="R111" i="4" s="1"/>
  <c r="P103" i="4"/>
  <c r="R103" i="4" s="1"/>
  <c r="P95" i="4"/>
  <c r="R95" i="4" s="1"/>
  <c r="P87" i="4"/>
  <c r="R87" i="4" s="1"/>
  <c r="P79" i="4"/>
  <c r="R79" i="4" s="1"/>
  <c r="P71" i="4"/>
  <c r="R71" i="4" s="1"/>
  <c r="P63" i="4"/>
  <c r="R63" i="4" s="1"/>
  <c r="P55" i="4"/>
  <c r="R55" i="4" s="1"/>
  <c r="P47" i="4"/>
  <c r="R47" i="4" s="1"/>
  <c r="P39" i="4"/>
  <c r="R39" i="4" s="1"/>
  <c r="P31" i="4"/>
  <c r="R31" i="4" s="1"/>
  <c r="P23" i="4"/>
  <c r="R23" i="4" s="1"/>
  <c r="P15" i="4"/>
  <c r="R15" i="4" s="1"/>
  <c r="P281" i="4"/>
  <c r="R281" i="4" s="1"/>
  <c r="P249" i="4"/>
  <c r="R249" i="4" s="1"/>
  <c r="P225" i="4"/>
  <c r="R225" i="4" s="1"/>
  <c r="P201" i="4"/>
  <c r="R201" i="4" s="1"/>
  <c r="P169" i="4"/>
  <c r="R169" i="4" s="1"/>
  <c r="P105" i="4"/>
  <c r="R105" i="4" s="1"/>
  <c r="P73" i="4"/>
  <c r="R73" i="4" s="1"/>
  <c r="P33" i="4"/>
  <c r="R33" i="4" s="1"/>
  <c r="P310" i="4"/>
  <c r="R310" i="4" s="1"/>
  <c r="P302" i="4"/>
  <c r="R302" i="4" s="1"/>
  <c r="P294" i="4"/>
  <c r="R294" i="4" s="1"/>
  <c r="P286" i="4"/>
  <c r="R286" i="4" s="1"/>
  <c r="P278" i="4"/>
  <c r="R278" i="4" s="1"/>
  <c r="P270" i="4"/>
  <c r="R270" i="4" s="1"/>
  <c r="P262" i="4"/>
  <c r="R262" i="4" s="1"/>
  <c r="P254" i="4"/>
  <c r="R254" i="4" s="1"/>
  <c r="P246" i="4"/>
  <c r="R246" i="4" s="1"/>
  <c r="P238" i="4"/>
  <c r="R238" i="4" s="1"/>
  <c r="P230" i="4"/>
  <c r="R230" i="4" s="1"/>
  <c r="P222" i="4"/>
  <c r="R222" i="4" s="1"/>
  <c r="P214" i="4"/>
  <c r="R214" i="4" s="1"/>
  <c r="P206" i="4"/>
  <c r="R206" i="4" s="1"/>
  <c r="P198" i="4"/>
  <c r="R198" i="4" s="1"/>
  <c r="P190" i="4"/>
  <c r="R190" i="4" s="1"/>
  <c r="P182" i="4"/>
  <c r="R182" i="4" s="1"/>
  <c r="P174" i="4"/>
  <c r="R174" i="4" s="1"/>
  <c r="P166" i="4"/>
  <c r="R166" i="4" s="1"/>
  <c r="P158" i="4"/>
  <c r="R158" i="4" s="1"/>
  <c r="P150" i="4"/>
  <c r="R150" i="4" s="1"/>
  <c r="P142" i="4"/>
  <c r="R142" i="4" s="1"/>
  <c r="P134" i="4"/>
  <c r="R134" i="4" s="1"/>
  <c r="P126" i="4"/>
  <c r="R126" i="4" s="1"/>
  <c r="P118" i="4"/>
  <c r="R118" i="4" s="1"/>
  <c r="P110" i="4"/>
  <c r="R110" i="4" s="1"/>
  <c r="P102" i="4"/>
  <c r="R102" i="4" s="1"/>
  <c r="P86" i="4"/>
  <c r="R86" i="4" s="1"/>
  <c r="P78" i="4"/>
  <c r="R78" i="4" s="1"/>
  <c r="P70" i="4"/>
  <c r="R70" i="4" s="1"/>
  <c r="P62" i="4"/>
  <c r="R62" i="4" s="1"/>
  <c r="P54" i="4"/>
  <c r="R54" i="4" s="1"/>
  <c r="P46" i="4"/>
  <c r="R46" i="4" s="1"/>
  <c r="P38" i="4"/>
  <c r="R38" i="4" s="1"/>
  <c r="P30" i="4"/>
  <c r="R30" i="4" s="1"/>
  <c r="P22" i="4"/>
  <c r="R22" i="4" s="1"/>
  <c r="P297" i="4"/>
  <c r="R297" i="4" s="1"/>
  <c r="P153" i="4"/>
  <c r="R153" i="4" s="1"/>
  <c r="A6" i="4"/>
  <c r="P309" i="4"/>
  <c r="R309" i="4" s="1"/>
  <c r="P301" i="4"/>
  <c r="R301" i="4" s="1"/>
  <c r="P293" i="4"/>
  <c r="R293" i="4" s="1"/>
  <c r="P285" i="4"/>
  <c r="R285" i="4" s="1"/>
  <c r="P277" i="4"/>
  <c r="R277" i="4" s="1"/>
  <c r="P269" i="4"/>
  <c r="R269" i="4" s="1"/>
  <c r="P261" i="4"/>
  <c r="R261" i="4" s="1"/>
  <c r="P253" i="4"/>
  <c r="R253" i="4" s="1"/>
  <c r="P245" i="4"/>
  <c r="R245" i="4" s="1"/>
  <c r="P237" i="4"/>
  <c r="R237" i="4" s="1"/>
  <c r="P229" i="4"/>
  <c r="R229" i="4" s="1"/>
  <c r="P221" i="4"/>
  <c r="R221" i="4" s="1"/>
  <c r="P213" i="4"/>
  <c r="R213" i="4" s="1"/>
  <c r="P205" i="4"/>
  <c r="R205" i="4" s="1"/>
  <c r="P197" i="4"/>
  <c r="R197" i="4" s="1"/>
  <c r="P189" i="4"/>
  <c r="R189" i="4" s="1"/>
  <c r="P181" i="4"/>
  <c r="R181" i="4" s="1"/>
  <c r="P173" i="4"/>
  <c r="R173" i="4" s="1"/>
  <c r="P165" i="4"/>
  <c r="R165" i="4" s="1"/>
  <c r="P157" i="4"/>
  <c r="R157" i="4" s="1"/>
  <c r="P149" i="4"/>
  <c r="R149" i="4" s="1"/>
  <c r="P141" i="4"/>
  <c r="R141" i="4" s="1"/>
  <c r="P133" i="4"/>
  <c r="R133" i="4" s="1"/>
  <c r="P125" i="4"/>
  <c r="R125" i="4" s="1"/>
  <c r="P117" i="4"/>
  <c r="R117" i="4" s="1"/>
  <c r="P109" i="4"/>
  <c r="R109" i="4" s="1"/>
  <c r="P101" i="4"/>
  <c r="R101" i="4" s="1"/>
  <c r="P93" i="4"/>
  <c r="R93" i="4" s="1"/>
  <c r="P85" i="4"/>
  <c r="R85" i="4" s="1"/>
  <c r="P77" i="4"/>
  <c r="R77" i="4" s="1"/>
  <c r="P69" i="4"/>
  <c r="R69" i="4" s="1"/>
  <c r="P61" i="4"/>
  <c r="R61" i="4" s="1"/>
  <c r="P53" i="4"/>
  <c r="R53" i="4" s="1"/>
  <c r="P45" i="4"/>
  <c r="R45" i="4" s="1"/>
  <c r="P29" i="4"/>
  <c r="R29" i="4" s="1"/>
  <c r="P21" i="4"/>
  <c r="R21" i="4" s="1"/>
  <c r="P308" i="4"/>
  <c r="R308" i="4" s="1"/>
  <c r="P300" i="4"/>
  <c r="R300" i="4" s="1"/>
  <c r="P292" i="4"/>
  <c r="R292" i="4" s="1"/>
  <c r="P284" i="4"/>
  <c r="R284" i="4" s="1"/>
  <c r="P276" i="4"/>
  <c r="R276" i="4" s="1"/>
  <c r="P268" i="4"/>
  <c r="R268" i="4" s="1"/>
  <c r="P260" i="4"/>
  <c r="R260" i="4" s="1"/>
  <c r="P252" i="4"/>
  <c r="R252" i="4" s="1"/>
  <c r="P244" i="4"/>
  <c r="R244" i="4" s="1"/>
  <c r="P236" i="4"/>
  <c r="R236" i="4" s="1"/>
  <c r="P228" i="4"/>
  <c r="R228" i="4" s="1"/>
  <c r="P220" i="4"/>
  <c r="R220" i="4" s="1"/>
  <c r="P212" i="4"/>
  <c r="R212" i="4" s="1"/>
  <c r="P204" i="4"/>
  <c r="R204" i="4" s="1"/>
  <c r="P196" i="4"/>
  <c r="R196" i="4" s="1"/>
  <c r="P188" i="4"/>
  <c r="R188" i="4" s="1"/>
  <c r="P180" i="4"/>
  <c r="R180" i="4" s="1"/>
  <c r="P172" i="4"/>
  <c r="R172" i="4" s="1"/>
  <c r="P164" i="4"/>
  <c r="R164" i="4" s="1"/>
  <c r="P156" i="4"/>
  <c r="R156" i="4" s="1"/>
  <c r="P148" i="4"/>
  <c r="R148" i="4" s="1"/>
  <c r="P140" i="4"/>
  <c r="R140" i="4" s="1"/>
  <c r="P132" i="4"/>
  <c r="R132" i="4" s="1"/>
  <c r="P124" i="4"/>
  <c r="R124" i="4" s="1"/>
  <c r="P116" i="4"/>
  <c r="R116" i="4" s="1"/>
  <c r="P108" i="4"/>
  <c r="R108" i="4" s="1"/>
  <c r="P100" i="4"/>
  <c r="R100" i="4" s="1"/>
  <c r="P92" i="4"/>
  <c r="R92" i="4" s="1"/>
  <c r="P84" i="4"/>
  <c r="R84" i="4" s="1"/>
  <c r="P76" i="4"/>
  <c r="R76" i="4" s="1"/>
  <c r="P68" i="4"/>
  <c r="R68" i="4" s="1"/>
  <c r="P60" i="4"/>
  <c r="R60" i="4" s="1"/>
  <c r="P52" i="4"/>
  <c r="R52" i="4" s="1"/>
  <c r="P44" i="4"/>
  <c r="R44" i="4" s="1"/>
  <c r="P36" i="4"/>
  <c r="R36" i="4" s="1"/>
  <c r="P28" i="4"/>
  <c r="R28" i="4" s="1"/>
  <c r="P20" i="4"/>
  <c r="R20" i="4" s="1"/>
  <c r="P12" i="4"/>
  <c r="R12" i="4" s="1"/>
  <c r="P289" i="4"/>
  <c r="R289" i="4" s="1"/>
  <c r="P265" i="4"/>
  <c r="R265" i="4" s="1"/>
  <c r="P233" i="4"/>
  <c r="R233" i="4" s="1"/>
  <c r="P209" i="4"/>
  <c r="R209" i="4" s="1"/>
  <c r="P185" i="4"/>
  <c r="R185" i="4" s="1"/>
  <c r="P161" i="4"/>
  <c r="R161" i="4" s="1"/>
  <c r="P137" i="4"/>
  <c r="R137" i="4" s="1"/>
  <c r="P113" i="4"/>
  <c r="R113" i="4" s="1"/>
  <c r="P89" i="4"/>
  <c r="R89" i="4" s="1"/>
  <c r="P65" i="4"/>
  <c r="R65" i="4" s="1"/>
  <c r="P49" i="4"/>
  <c r="R49" i="4" s="1"/>
  <c r="P25" i="4"/>
  <c r="R25" i="4" s="1"/>
  <c r="P307" i="4"/>
  <c r="R307" i="4" s="1"/>
  <c r="P299" i="4"/>
  <c r="R299" i="4" s="1"/>
  <c r="P291" i="4"/>
  <c r="R291" i="4" s="1"/>
  <c r="P283" i="4"/>
  <c r="R283" i="4" s="1"/>
  <c r="P275" i="4"/>
  <c r="R275" i="4" s="1"/>
  <c r="P267" i="4"/>
  <c r="R267" i="4" s="1"/>
  <c r="P259" i="4"/>
  <c r="R259" i="4" s="1"/>
  <c r="P251" i="4"/>
  <c r="R251" i="4" s="1"/>
  <c r="P243" i="4"/>
  <c r="R243" i="4" s="1"/>
  <c r="P235" i="4"/>
  <c r="R235" i="4" s="1"/>
  <c r="P227" i="4"/>
  <c r="R227" i="4" s="1"/>
  <c r="P219" i="4"/>
  <c r="R219" i="4" s="1"/>
  <c r="P211" i="4"/>
  <c r="R211" i="4" s="1"/>
  <c r="P203" i="4"/>
  <c r="R203" i="4" s="1"/>
  <c r="P195" i="4"/>
  <c r="R195" i="4" s="1"/>
  <c r="P187" i="4"/>
  <c r="R187" i="4" s="1"/>
  <c r="P179" i="4"/>
  <c r="R179" i="4" s="1"/>
  <c r="P171" i="4"/>
  <c r="R171" i="4" s="1"/>
  <c r="P163" i="4"/>
  <c r="R163" i="4" s="1"/>
  <c r="P155" i="4"/>
  <c r="R155" i="4" s="1"/>
  <c r="P147" i="4"/>
  <c r="R147" i="4" s="1"/>
  <c r="P139" i="4"/>
  <c r="R139" i="4" s="1"/>
  <c r="P131" i="4"/>
  <c r="R131" i="4" s="1"/>
  <c r="P123" i="4"/>
  <c r="R123" i="4" s="1"/>
  <c r="P115" i="4"/>
  <c r="R115" i="4" s="1"/>
  <c r="P107" i="4"/>
  <c r="R107" i="4" s="1"/>
  <c r="P99" i="4"/>
  <c r="R99" i="4" s="1"/>
  <c r="P91" i="4"/>
  <c r="R91" i="4" s="1"/>
  <c r="P83" i="4"/>
  <c r="R83" i="4" s="1"/>
  <c r="P75" i="4"/>
  <c r="R75" i="4" s="1"/>
  <c r="P67" i="4"/>
  <c r="R67" i="4" s="1"/>
  <c r="P59" i="4"/>
  <c r="R59" i="4" s="1"/>
  <c r="P51" i="4"/>
  <c r="R51" i="4" s="1"/>
  <c r="P43" i="4"/>
  <c r="R43" i="4" s="1"/>
  <c r="P35" i="4"/>
  <c r="R35" i="4" s="1"/>
  <c r="P27" i="4"/>
  <c r="R27" i="4" s="1"/>
  <c r="P19" i="4"/>
  <c r="R19" i="4" s="1"/>
  <c r="P11" i="4"/>
  <c r="R11" i="4" s="1"/>
  <c r="P306" i="4"/>
  <c r="R306" i="4" s="1"/>
  <c r="P298" i="4"/>
  <c r="R298" i="4" s="1"/>
  <c r="P290" i="4"/>
  <c r="R290" i="4" s="1"/>
  <c r="P282" i="4"/>
  <c r="R282" i="4" s="1"/>
  <c r="P274" i="4"/>
  <c r="R274" i="4" s="1"/>
  <c r="P266" i="4"/>
  <c r="R266" i="4" s="1"/>
  <c r="P258" i="4"/>
  <c r="R258" i="4" s="1"/>
  <c r="P250" i="4"/>
  <c r="R250" i="4" s="1"/>
  <c r="P242" i="4"/>
  <c r="R242" i="4" s="1"/>
  <c r="P234" i="4"/>
  <c r="R234" i="4" s="1"/>
  <c r="P226" i="4"/>
  <c r="R226" i="4" s="1"/>
  <c r="P218" i="4"/>
  <c r="R218" i="4" s="1"/>
  <c r="P210" i="4"/>
  <c r="R210" i="4" s="1"/>
  <c r="P202" i="4"/>
  <c r="R202" i="4" s="1"/>
  <c r="P194" i="4"/>
  <c r="R194" i="4" s="1"/>
  <c r="P186" i="4"/>
  <c r="R186" i="4" s="1"/>
  <c r="P178" i="4"/>
  <c r="R178" i="4" s="1"/>
  <c r="P170" i="4"/>
  <c r="R170" i="4" s="1"/>
  <c r="P162" i="4"/>
  <c r="R162" i="4" s="1"/>
  <c r="P154" i="4"/>
  <c r="R154" i="4" s="1"/>
  <c r="P146" i="4"/>
  <c r="R146" i="4" s="1"/>
  <c r="P138" i="4"/>
  <c r="R138" i="4" s="1"/>
  <c r="P130" i="4"/>
  <c r="R130" i="4" s="1"/>
  <c r="P122" i="4"/>
  <c r="R122" i="4" s="1"/>
  <c r="P114" i="4"/>
  <c r="R114" i="4" s="1"/>
  <c r="P106" i="4"/>
  <c r="R106" i="4" s="1"/>
  <c r="P98" i="4"/>
  <c r="R98" i="4" s="1"/>
  <c r="P90" i="4"/>
  <c r="R90" i="4" s="1"/>
  <c r="P82" i="4"/>
  <c r="R82" i="4" s="1"/>
  <c r="P74" i="4"/>
  <c r="R74" i="4" s="1"/>
  <c r="P66" i="4"/>
  <c r="R66" i="4" s="1"/>
  <c r="P58" i="4"/>
  <c r="R58" i="4" s="1"/>
  <c r="P42" i="4"/>
  <c r="R42" i="4" s="1"/>
  <c r="P34" i="4"/>
  <c r="R34" i="4" s="1"/>
  <c r="P26" i="4"/>
  <c r="R26" i="4" s="1"/>
  <c r="P18" i="4"/>
  <c r="R18" i="4" s="1"/>
  <c r="O6" i="4"/>
  <c r="AC6" i="3"/>
  <c r="AE5" i="3"/>
  <c r="AE6" i="3"/>
  <c r="AF5" i="3"/>
  <c r="AF6" i="3"/>
  <c r="AC5" i="3"/>
  <c r="W6" i="3"/>
  <c r="A6" i="3"/>
  <c r="AL8" i="3"/>
  <c r="AN8" i="3"/>
  <c r="V6" i="3"/>
  <c r="V5" i="3"/>
  <c r="W5" i="3"/>
  <c r="T6" i="3"/>
  <c r="O6" i="3"/>
  <c r="T5" i="3"/>
  <c r="R8" i="4" l="1"/>
  <c r="AE8" i="3"/>
  <c r="AC8" i="3"/>
  <c r="T8" i="3"/>
  <c r="V8" i="3"/>
</calcChain>
</file>

<file path=xl/sharedStrings.xml><?xml version="1.0" encoding="utf-8"?>
<sst xmlns="http://schemas.openxmlformats.org/spreadsheetml/2006/main" count="115" uniqueCount="55">
  <si>
    <t>age</t>
  </si>
  <si>
    <t>sex</t>
  </si>
  <si>
    <t>cp</t>
  </si>
  <si>
    <t>trestbps</t>
  </si>
  <si>
    <t>chol</t>
  </si>
  <si>
    <t>fbs</t>
  </si>
  <si>
    <t>restecg</t>
  </si>
  <si>
    <t>thalach</t>
  </si>
  <si>
    <t>exang</t>
  </si>
  <si>
    <t>oldpeak</t>
  </si>
  <si>
    <t>slope</t>
  </si>
  <si>
    <t>ca</t>
  </si>
  <si>
    <t>thal</t>
  </si>
  <si>
    <t>target</t>
  </si>
  <si>
    <t>age in years</t>
  </si>
  <si>
    <t>(1 = male; 0 = female)</t>
  </si>
  <si>
    <t>chest pain type</t>
  </si>
  <si>
    <t>resting blood pressure (in mm Hg on admission to the hospital)</t>
  </si>
  <si>
    <t>serum cholestoral in mg/dl</t>
  </si>
  <si>
    <t>(fasting blood sugar &gt; 120 mg/dl) (1 = true; 0 = false)</t>
  </si>
  <si>
    <t>resting electrocardiographic results</t>
  </si>
  <si>
    <t>maximum heart rate achieved</t>
  </si>
  <si>
    <t>exercise induced angina (1 = yes; 0 = no)</t>
  </si>
  <si>
    <t>ST depression induced by exercise relative to rest</t>
  </si>
  <si>
    <t>the slope of the peak exercise ST segment</t>
  </si>
  <si>
    <t>number of major vessels (0-3) colored by flourosopy</t>
  </si>
  <si>
    <t>3 = normal; 6 = fixed defect; 7 = reversable defect</t>
  </si>
  <si>
    <t>1 or 0</t>
  </si>
  <si>
    <t>column name</t>
  </si>
  <si>
    <t>column description</t>
  </si>
  <si>
    <t>Age</t>
  </si>
  <si>
    <t>Male</t>
  </si>
  <si>
    <t>Female</t>
  </si>
  <si>
    <t>&gt;50</t>
  </si>
  <si>
    <t>&lt;=50</t>
  </si>
  <si>
    <t>All</t>
  </si>
  <si>
    <t>Heart Disease UCI Source: https://www.kaggle.com/</t>
  </si>
  <si>
    <t>Filters do NOT affect formulas below</t>
  </si>
  <si>
    <t>Visible = 1</t>
  </si>
  <si>
    <t>Formulas below only use HIDDEN rows</t>
  </si>
  <si>
    <t>Formulas below only use VISIBLE rows</t>
  </si>
  <si>
    <t>Cell T5 formula calculates the same thing as this complex formula--&gt;</t>
  </si>
  <si>
    <t>Rank Visible Rows Only</t>
  </si>
  <si>
    <t>Rank All Rows</t>
  </si>
  <si>
    <t>https://www.myspreadsheetlab.com/blog/</t>
  </si>
  <si>
    <t>https://www.youtube.com/user/MySpreadsheetLab/videos</t>
  </si>
  <si>
    <t>https://www.myspreadsheetlab.com/excel-training/</t>
  </si>
  <si>
    <t>Visit my Excel blog</t>
  </si>
  <si>
    <t>My YouTube channel</t>
  </si>
  <si>
    <t>https://www.kaggle.com/</t>
  </si>
  <si>
    <t>Free data from Kaggle</t>
  </si>
  <si>
    <t>Excel training</t>
  </si>
  <si>
    <t>https://www.myspreadsheetlab.com/subtotal-helper-column-2/</t>
  </si>
  <si>
    <t>Post for this Excel file</t>
  </si>
  <si>
    <t>Ranks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</si>
</sst>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A9A9A9"/>
      <name val="Arial"/>
      <family val="2"/>
    </font>
    <font>
      <b/>
      <sz val="10"/>
      <color rgb="FF47494D"/>
      <name val="Inherit"/>
    </font>
    <font>
      <b/>
      <sz val="10"/>
      <color rgb="FFA9A9A9"/>
      <name val="Arial"/>
      <family val="2"/>
    </font>
    <font>
      <sz val="10"/>
      <color theme="1"/>
      <name val="Calibri"/>
      <family val="2"/>
      <scheme val="minor"/>
    </font>
    <font>
      <u/>
      <sz val="9"/>
      <color theme="1"/>
      <name val="Calibri"/>
      <family val="2"/>
      <scheme val="minor"/>
    </font>
    <font>
      <u/>
      <sz val="11"/>
      <color theme="1"/>
      <name val="Calibri"/>
      <family val="2"/>
      <scheme val="minor"/>
    </font>
    <font>
      <b/>
      <i/>
      <sz val="10"/>
      <color theme="1"/>
      <name val="Calibri"/>
      <family val="2"/>
      <scheme val="minor"/>
    </font>
    <font>
      <b/>
      <sz val="10"/>
      <color theme="0"/>
      <name val="Calibri"/>
      <family val="2"/>
      <scheme val="minor"/>
    </font>
    <font>
      <b/>
      <i/>
      <sz val="10"/>
      <color theme="0"/>
      <name val="Calibri"/>
      <family val="2"/>
      <scheme val="minor"/>
    </font>
    <font>
      <b/>
      <sz val="11"/>
      <name val="Calibri"/>
      <family val="2"/>
      <scheme val="minor"/>
    </font>
    <font>
      <b/>
      <u/>
      <sz val="11"/>
      <name val="Calibri"/>
      <family val="2"/>
      <scheme val="minor"/>
    </font>
    <font>
      <u/>
      <sz val="11"/>
      <name val="Calibri"/>
      <family val="2"/>
      <scheme val="minor"/>
    </font>
    <font>
      <sz val="11"/>
      <name val="Calibri"/>
      <family val="2"/>
      <scheme val="minor"/>
    </font>
    <font>
      <u/>
      <sz val="10"/>
      <color theme="0"/>
      <name val="Calibri"/>
      <family val="2"/>
      <scheme val="minor"/>
    </font>
    <font>
      <u/>
      <sz val="10"/>
      <name val="Calibri"/>
      <family val="2"/>
      <scheme val="minor"/>
    </font>
    <font>
      <u/>
      <sz val="11"/>
      <color theme="10"/>
      <name val="Calibri"/>
      <family val="2"/>
      <scheme val="minor"/>
    </font>
    <font>
      <b/>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style="thin">
        <color auto="1"/>
      </left>
      <right style="thin">
        <color auto="1"/>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right style="dotted">
        <color auto="1"/>
      </right>
      <top/>
      <bottom style="dotted">
        <color auto="1"/>
      </bottom>
      <diagonal/>
    </border>
    <border>
      <left/>
      <right/>
      <top style="dotted">
        <color auto="1"/>
      </top>
      <bottom style="dotted">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0" borderId="0" applyNumberFormat="0" applyFill="0" applyBorder="0" applyAlignment="0" applyProtection="0"/>
  </cellStyleXfs>
  <cellXfs count="65">
    <xf numFmtId="0" fontId="0" fillId="0" borderId="0" xfId="0"/>
    <xf numFmtId="0" fontId="18"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horizontal="left" vertical="center" wrapText="1"/>
    </xf>
    <xf numFmtId="0" fontId="16" fillId="0" borderId="0" xfId="0" applyFont="1"/>
    <xf numFmtId="0" fontId="22" fillId="0" borderId="0" xfId="0" applyFont="1"/>
    <xf numFmtId="0" fontId="23" fillId="0" borderId="0" xfId="0" applyFont="1"/>
    <xf numFmtId="0" fontId="23" fillId="0" borderId="0" xfId="0" applyFont="1" applyAlignment="1">
      <alignment horizontal="center"/>
    </xf>
    <xf numFmtId="0" fontId="0" fillId="0" borderId="11" xfId="0" applyBorder="1"/>
    <xf numFmtId="0" fontId="0" fillId="0" borderId="12" xfId="0" applyBorder="1"/>
    <xf numFmtId="0" fontId="0" fillId="0" borderId="15" xfId="0" applyBorder="1"/>
    <xf numFmtId="0" fontId="0" fillId="0" borderId="0" xfId="0" applyFont="1"/>
    <xf numFmtId="0" fontId="25" fillId="33" borderId="0" xfId="0" applyFont="1" applyFill="1"/>
    <xf numFmtId="0" fontId="0" fillId="0" borderId="0" xfId="0" applyBorder="1"/>
    <xf numFmtId="0" fontId="0" fillId="0" borderId="17" xfId="0" applyBorder="1"/>
    <xf numFmtId="0" fontId="24" fillId="0" borderId="18" xfId="0" quotePrefix="1" applyFont="1" applyBorder="1"/>
    <xf numFmtId="0" fontId="0" fillId="0" borderId="18" xfId="0" applyBorder="1"/>
    <xf numFmtId="0" fontId="0" fillId="0" borderId="19" xfId="0" applyBorder="1"/>
    <xf numFmtId="0" fontId="0" fillId="0" borderId="20" xfId="0" applyBorder="1"/>
    <xf numFmtId="0" fontId="23" fillId="0" borderId="0" xfId="0" applyFont="1" applyBorder="1" applyAlignment="1">
      <alignment horizontal="center"/>
    </xf>
    <xf numFmtId="0" fontId="0" fillId="0" borderId="21" xfId="0" applyBorder="1"/>
    <xf numFmtId="0" fontId="0" fillId="0" borderId="0" xfId="0" applyBorder="1" applyAlignment="1">
      <alignment horizontal="center"/>
    </xf>
    <xf numFmtId="0" fontId="23" fillId="0" borderId="0" xfId="0" applyFont="1" applyBorder="1"/>
    <xf numFmtId="0" fontId="26" fillId="33" borderId="18" xfId="0" quotePrefix="1" applyFont="1" applyFill="1" applyBorder="1"/>
    <xf numFmtId="0" fontId="17" fillId="33" borderId="18" xfId="0" applyFont="1" applyFill="1" applyBorder="1"/>
    <xf numFmtId="0" fontId="23" fillId="0" borderId="20" xfId="0" applyFont="1" applyBorder="1" applyAlignment="1">
      <alignment horizontal="center"/>
    </xf>
    <xf numFmtId="0" fontId="23" fillId="0" borderId="22" xfId="0" applyFont="1" applyBorder="1"/>
    <xf numFmtId="0" fontId="0" fillId="0" borderId="23" xfId="0" applyBorder="1"/>
    <xf numFmtId="0" fontId="0" fillId="0" borderId="27" xfId="0" applyBorder="1"/>
    <xf numFmtId="0" fontId="17" fillId="33" borderId="15" xfId="0" applyFont="1" applyFill="1" applyBorder="1"/>
    <xf numFmtId="0" fontId="17" fillId="33" borderId="16" xfId="0" applyFont="1" applyFill="1" applyBorder="1"/>
    <xf numFmtId="0" fontId="17" fillId="33" borderId="11" xfId="0" applyFont="1" applyFill="1" applyBorder="1"/>
    <xf numFmtId="0" fontId="17" fillId="33" borderId="12" xfId="0" applyFont="1" applyFill="1" applyBorder="1"/>
    <xf numFmtId="0" fontId="17" fillId="33" borderId="13" xfId="0" applyFont="1" applyFill="1" applyBorder="1"/>
    <xf numFmtId="0" fontId="17" fillId="33" borderId="14" xfId="0" applyFont="1" applyFill="1" applyBorder="1"/>
    <xf numFmtId="0" fontId="21" fillId="0" borderId="0" xfId="0" quotePrefix="1" applyFont="1" applyAlignment="1">
      <alignment horizontal="right"/>
    </xf>
    <xf numFmtId="0" fontId="0" fillId="34" borderId="0" xfId="0" applyFill="1"/>
    <xf numFmtId="0" fontId="27" fillId="0" borderId="0" xfId="0" applyFont="1"/>
    <xf numFmtId="0" fontId="0" fillId="0" borderId="0" xfId="0" applyFill="1"/>
    <xf numFmtId="0" fontId="0" fillId="0" borderId="22" xfId="0" applyBorder="1"/>
    <xf numFmtId="0" fontId="0" fillId="0" borderId="23" xfId="0" applyBorder="1" applyAlignment="1">
      <alignment horizontal="center"/>
    </xf>
    <xf numFmtId="0" fontId="17" fillId="33" borderId="24" xfId="0" applyFont="1" applyFill="1" applyBorder="1"/>
    <xf numFmtId="0" fontId="17" fillId="33" borderId="25" xfId="0" applyFont="1" applyFill="1" applyBorder="1"/>
    <xf numFmtId="0" fontId="17" fillId="33" borderId="26" xfId="0" applyFont="1" applyFill="1" applyBorder="1"/>
    <xf numFmtId="0" fontId="28" fillId="0" borderId="28" xfId="0" applyFont="1" applyBorder="1"/>
    <xf numFmtId="0" fontId="29" fillId="0" borderId="23" xfId="0" applyFont="1" applyBorder="1"/>
    <xf numFmtId="0" fontId="28" fillId="0" borderId="23" xfId="0" applyFont="1" applyBorder="1" applyAlignment="1">
      <alignment horizontal="centerContinuous"/>
    </xf>
    <xf numFmtId="0" fontId="30" fillId="0" borderId="23" xfId="0" applyFont="1" applyBorder="1" applyAlignment="1">
      <alignment horizontal="centerContinuous"/>
    </xf>
    <xf numFmtId="0" fontId="30" fillId="0" borderId="18" xfId="0" applyFont="1" applyBorder="1"/>
    <xf numFmtId="0" fontId="29" fillId="0" borderId="0" xfId="0" applyFont="1" applyBorder="1"/>
    <xf numFmtId="0" fontId="30" fillId="0" borderId="23" xfId="0" applyFont="1" applyBorder="1"/>
    <xf numFmtId="0" fontId="28" fillId="0" borderId="23" xfId="0" applyFont="1" applyBorder="1"/>
    <xf numFmtId="0" fontId="30" fillId="0" borderId="0" xfId="0" applyFont="1" applyBorder="1"/>
    <xf numFmtId="0" fontId="28" fillId="0" borderId="29" xfId="0" applyFont="1" applyBorder="1"/>
    <xf numFmtId="0" fontId="28" fillId="0" borderId="29" xfId="0" applyFont="1" applyBorder="1" applyAlignment="1">
      <alignment horizontal="centerContinuous"/>
    </xf>
    <xf numFmtId="0" fontId="30" fillId="0" borderId="29" xfId="0" applyFont="1" applyBorder="1" applyAlignment="1">
      <alignment horizontal="centerContinuous"/>
    </xf>
    <xf numFmtId="1" fontId="30" fillId="0" borderId="10" xfId="0" applyNumberFormat="1" applyFont="1" applyFill="1" applyBorder="1" applyAlignment="1">
      <alignment horizontal="center"/>
    </xf>
    <xf numFmtId="0" fontId="31" fillId="33" borderId="0" xfId="0" applyFont="1" applyFill="1" applyAlignment="1">
      <alignment horizontal="center"/>
    </xf>
    <xf numFmtId="0" fontId="32" fillId="0" borderId="0" xfId="0" applyFont="1" applyFill="1" applyAlignment="1">
      <alignment horizontal="center"/>
    </xf>
    <xf numFmtId="0" fontId="34" fillId="0" borderId="0" xfId="42" applyFont="1"/>
    <xf numFmtId="0" fontId="0" fillId="0" borderId="0" xfId="0" applyAlignment="1">
      <alignment horizontal="right"/>
    </xf>
    <xf numFmtId="0" fontId="31" fillId="33" borderId="0" xfId="0" applyFont="1" applyFill="1" applyAlignment="1">
      <alignment horizontal="left"/>
    </xf>
    <xf numFmtId="0" fontId="16" fillId="0" borderId="0" xfId="0" applyFont="1" applyAlignment="1">
      <alignment horizontal="left"/>
    </xf>
    <xf numFmtId="0" fontId="25" fillId="33" borderId="0" xfId="0" applyFont="1" applyFill="1" applyAlignment="1">
      <alignment horizontal="left"/>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numFmt numFmtId="0" formatCode="General"/>
    </dxf>
    <dxf>
      <numFmt numFmtId="0" formatCode="General"/>
    </dxf>
    <dxf>
      <alignment horizontal="left" vertical="bottom" textRotation="0" wrapText="0" indent="0" justifyLastLine="0" shrinkToFit="0" readingOrder="0"/>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drawings/drawing1.xml><?xml version="1.0" encoding="utf-8"?>
<xdr:wsDr xmlns:xdr="http://schemas.openxmlformats.org/drawingml/2006/spreadsheetDrawing" xmlns:a="http://schemas.openxmlformats.org/drawingml/2006/main">
  <xdr:twoCellAnchor editAs="absolute">
    <xdr:from>
      <xdr:col>14</xdr:col>
      <xdr:colOff>1011554</xdr:colOff>
      <xdr:row>12</xdr:row>
      <xdr:rowOff>131444</xdr:rowOff>
    </xdr:from>
    <xdr:to>
      <xdr:col>22</xdr:col>
      <xdr:colOff>434340</xdr:colOff>
      <xdr:row>25</xdr:row>
      <xdr:rowOff>20955</xdr:rowOff>
    </xdr:to>
    <xdr:sp macro="" textlink="">
      <xdr:nvSpPr>
        <xdr:cNvPr id="2" name="Callout: Left Arrow 1">
          <a:extLst>
            <a:ext uri="{FF2B5EF4-FFF2-40B4-BE49-F238E27FC236}">
              <a16:creationId xmlns:a16="http://schemas.microsoft.com/office/drawing/2014/main" id="{50BB4908-5030-4131-82B2-171C299AA487}"/>
            </a:ext>
          </a:extLst>
        </xdr:cNvPr>
        <xdr:cNvSpPr/>
      </xdr:nvSpPr>
      <xdr:spPr>
        <a:xfrm>
          <a:off x="8277224" y="2040254"/>
          <a:ext cx="2663191" cy="1704976"/>
        </a:xfrm>
        <a:prstGeom prst="leftArrowCallout">
          <a:avLst>
            <a:gd name="adj1" fmla="val 25000"/>
            <a:gd name="adj2" fmla="val 25000"/>
            <a:gd name="adj3" fmla="val 25000"/>
            <a:gd name="adj4" fmla="val 81613"/>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b="1"/>
            <a:t>This helper column is used to reduce formula complexity.</a:t>
          </a:r>
        </a:p>
        <a:p>
          <a:pPr algn="l"/>
          <a:endParaRPr lang="en-CA" sz="1100" b="1"/>
        </a:p>
        <a:p>
          <a:pPr algn="l"/>
          <a:r>
            <a:rPr lang="en-CA" sz="1100" b="1"/>
            <a:t>Visible</a:t>
          </a:r>
          <a:r>
            <a:rPr lang="en-CA" sz="1100" b="1" baseline="0"/>
            <a:t> rows = 1. </a:t>
          </a:r>
        </a:p>
        <a:p>
          <a:pPr algn="l"/>
          <a:r>
            <a:rPr lang="en-CA" sz="1100" b="1" baseline="0"/>
            <a:t>Hidden or filtered rows = 0.</a:t>
          </a:r>
        </a:p>
        <a:p>
          <a:pPr algn="l"/>
          <a:endParaRPr lang="en-CA" sz="1100" b="1" baseline="0"/>
        </a:p>
        <a:p>
          <a:pPr algn="l"/>
          <a:r>
            <a:rPr lang="en-CA" sz="1100" b="1" baseline="0"/>
            <a:t>Notice that formulas above (green background) use column O as a criteria.</a:t>
          </a:r>
        </a:p>
        <a:p>
          <a:pPr algn="l"/>
          <a:endParaRPr lang="en-CA" sz="1100" b="1"/>
        </a:p>
        <a:p>
          <a:pPr algn="l"/>
          <a:endParaRPr lang="en-CA"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706754</xdr:colOff>
      <xdr:row>12</xdr:row>
      <xdr:rowOff>62866</xdr:rowOff>
    </xdr:from>
    <xdr:to>
      <xdr:col>16</xdr:col>
      <xdr:colOff>266700</xdr:colOff>
      <xdr:row>28</xdr:row>
      <xdr:rowOff>148590</xdr:rowOff>
    </xdr:to>
    <xdr:sp macro="" textlink="">
      <xdr:nvSpPr>
        <xdr:cNvPr id="2" name="Callout: Up Arrow 1">
          <a:extLst>
            <a:ext uri="{FF2B5EF4-FFF2-40B4-BE49-F238E27FC236}">
              <a16:creationId xmlns:a16="http://schemas.microsoft.com/office/drawing/2014/main" id="{F2D2078A-C411-4C7A-8790-F6EE7F5E16E6}"/>
            </a:ext>
          </a:extLst>
        </xdr:cNvPr>
        <xdr:cNvSpPr/>
      </xdr:nvSpPr>
      <xdr:spPr>
        <a:xfrm>
          <a:off x="7983854" y="1615441"/>
          <a:ext cx="1893571" cy="2076449"/>
        </a:xfrm>
        <a:prstGeom prst="upArrowCallout">
          <a:avLst>
            <a:gd name="adj1" fmla="val 25000"/>
            <a:gd name="adj2" fmla="val 25000"/>
            <a:gd name="adj3" fmla="val 25000"/>
            <a:gd name="adj4" fmla="val 7464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'Rank Visible Rows</a:t>
          </a:r>
          <a:r>
            <a:rPr lang="en-CA" sz="1100" b="1" baseline="0"/>
            <a:t> Only'</a:t>
          </a:r>
          <a:r>
            <a:rPr lang="en-CA" sz="1100" b="1"/>
            <a:t>  ranks based</a:t>
          </a:r>
          <a:r>
            <a:rPr lang="en-CA" sz="1100" b="1" baseline="0"/>
            <a:t> on column 'chol' but only visible rows are ranked.</a:t>
          </a:r>
        </a:p>
        <a:p>
          <a:pPr algn="ctr"/>
          <a:endParaRPr lang="en-CA" sz="1100" b="1" baseline="0"/>
        </a:p>
        <a:p>
          <a:pPr algn="ctr"/>
          <a:r>
            <a:rPr lang="en-CA" sz="1100" b="1" baseline="0"/>
            <a:t>I use COUNTIFS to rank and I also reference column O (that gives visible rows a 1).</a:t>
          </a:r>
          <a:endParaRPr lang="en-CA" sz="1100" b="1"/>
        </a:p>
      </xdr:txBody>
    </xdr:sp>
    <xdr:clientData/>
  </xdr:twoCellAnchor>
  <xdr:twoCellAnchor editAs="absolute">
    <xdr:from>
      <xdr:col>16</xdr:col>
      <xdr:colOff>28576</xdr:colOff>
      <xdr:row>27</xdr:row>
      <xdr:rowOff>120015</xdr:rowOff>
    </xdr:from>
    <xdr:to>
      <xdr:col>17</xdr:col>
      <xdr:colOff>436246</xdr:colOff>
      <xdr:row>37</xdr:row>
      <xdr:rowOff>78105</xdr:rowOff>
    </xdr:to>
    <xdr:sp macro="" textlink="">
      <xdr:nvSpPr>
        <xdr:cNvPr id="3" name="Callout: Up Arrow 2">
          <a:extLst>
            <a:ext uri="{FF2B5EF4-FFF2-40B4-BE49-F238E27FC236}">
              <a16:creationId xmlns:a16="http://schemas.microsoft.com/office/drawing/2014/main" id="{876F5589-0C29-42F2-BA2E-5F24BAF99CE3}"/>
            </a:ext>
          </a:extLst>
        </xdr:cNvPr>
        <xdr:cNvSpPr/>
      </xdr:nvSpPr>
      <xdr:spPr>
        <a:xfrm>
          <a:off x="9639301" y="3482340"/>
          <a:ext cx="1217295" cy="1224915"/>
        </a:xfrm>
        <a:prstGeom prst="upArrowCallout">
          <a:avLst>
            <a:gd name="adj1" fmla="val 25000"/>
            <a:gd name="adj2" fmla="val 25000"/>
            <a:gd name="adj3" fmla="val 25000"/>
            <a:gd name="adj4" fmla="val 6916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solidFill>
                <a:sysClr val="windowText" lastClr="000000"/>
              </a:solidFill>
            </a:rPr>
            <a:t>'Rank All Rows' includes all rows (visible</a:t>
          </a:r>
          <a:r>
            <a:rPr lang="en-CA" sz="1100" b="1" baseline="0">
              <a:solidFill>
                <a:sysClr val="windowText" lastClr="000000"/>
              </a:solidFill>
            </a:rPr>
            <a:t> and hidden).</a:t>
          </a:r>
          <a:endParaRPr lang="en-CA" sz="1100" b="1">
            <a:solidFill>
              <a:sysClr val="windowText" lastClr="000000"/>
            </a:solidFill>
          </a:endParaRPr>
        </a:p>
      </xdr:txBody>
    </xdr:sp>
    <xdr:clientData/>
  </xdr:twoCellAnchor>
  <xdr:twoCellAnchor editAs="absolute">
    <xdr:from>
      <xdr:col>16</xdr:col>
      <xdr:colOff>495300</xdr:colOff>
      <xdr:row>41</xdr:row>
      <xdr:rowOff>100965</xdr:rowOff>
    </xdr:from>
    <xdr:to>
      <xdr:col>18</xdr:col>
      <xdr:colOff>300990</xdr:colOff>
      <xdr:row>53</xdr:row>
      <xdr:rowOff>15240</xdr:rowOff>
    </xdr:to>
    <xdr:sp macro="" textlink="">
      <xdr:nvSpPr>
        <xdr:cNvPr id="4" name="Callout: Up Arrow 3">
          <a:extLst>
            <a:ext uri="{FF2B5EF4-FFF2-40B4-BE49-F238E27FC236}">
              <a16:creationId xmlns:a16="http://schemas.microsoft.com/office/drawing/2014/main" id="{BEA670C7-CB7A-4094-8BD1-761F77F4DEB2}"/>
            </a:ext>
          </a:extLst>
        </xdr:cNvPr>
        <xdr:cNvSpPr/>
      </xdr:nvSpPr>
      <xdr:spPr>
        <a:xfrm>
          <a:off x="10106025" y="5092065"/>
          <a:ext cx="1224915" cy="1362075"/>
        </a:xfrm>
        <a:prstGeom prst="upArrowCallout">
          <a:avLst>
            <a:gd name="adj1" fmla="val 25000"/>
            <a:gd name="adj2" fmla="val 25000"/>
            <a:gd name="adj3" fmla="val 25000"/>
            <a:gd name="adj4" fmla="val 72665"/>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solidFill>
                <a:sysClr val="windowText" lastClr="000000"/>
              </a:solidFill>
            </a:rPr>
            <a:t>FALSE</a:t>
          </a:r>
          <a:r>
            <a:rPr lang="en-CA" sz="1100" b="1" baseline="0">
              <a:solidFill>
                <a:sysClr val="windowText" lastClr="000000"/>
              </a:solidFill>
            </a:rPr>
            <a:t> means that the ranking changes when filtered (TRUE = same rank)</a:t>
          </a:r>
          <a:endParaRPr lang="en-CA"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807719</xdr:colOff>
      <xdr:row>11</xdr:row>
      <xdr:rowOff>167641</xdr:rowOff>
    </xdr:from>
    <xdr:to>
      <xdr:col>16</xdr:col>
      <xdr:colOff>278130</xdr:colOff>
      <xdr:row>23</xdr:row>
      <xdr:rowOff>83820</xdr:rowOff>
    </xdr:to>
    <xdr:sp macro="" textlink="">
      <xdr:nvSpPr>
        <xdr:cNvPr id="2" name="Callout: Up Arrow 1">
          <a:extLst>
            <a:ext uri="{FF2B5EF4-FFF2-40B4-BE49-F238E27FC236}">
              <a16:creationId xmlns:a16="http://schemas.microsoft.com/office/drawing/2014/main" id="{7F221B4E-5DC8-493D-BA93-4C44F48F19B5}"/>
            </a:ext>
          </a:extLst>
        </xdr:cNvPr>
        <xdr:cNvSpPr/>
      </xdr:nvSpPr>
      <xdr:spPr>
        <a:xfrm>
          <a:off x="8294369" y="1844041"/>
          <a:ext cx="1880236" cy="2087879"/>
        </a:xfrm>
        <a:prstGeom prst="upArrowCallout">
          <a:avLst>
            <a:gd name="adj1" fmla="val 25000"/>
            <a:gd name="adj2" fmla="val 25000"/>
            <a:gd name="adj3" fmla="val 25000"/>
            <a:gd name="adj4" fmla="val 7464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t>'Rank Visible Rows</a:t>
          </a:r>
          <a:r>
            <a:rPr lang="en-CA" sz="1100" b="1" baseline="0"/>
            <a:t> Only'</a:t>
          </a:r>
          <a:r>
            <a:rPr lang="en-CA" sz="1100" b="1"/>
            <a:t>  ranks based</a:t>
          </a:r>
          <a:r>
            <a:rPr lang="en-CA" sz="1100" b="1" baseline="0"/>
            <a:t> on column 'chol' but only visible rows are ranked.</a:t>
          </a:r>
        </a:p>
        <a:p>
          <a:pPr algn="ctr"/>
          <a:endParaRPr lang="en-CA" sz="1100" b="1" baseline="0"/>
        </a:p>
        <a:p>
          <a:pPr algn="ctr"/>
          <a:r>
            <a:rPr lang="en-CA" sz="1100" b="1" baseline="0"/>
            <a:t>I use COUNTIFS to rank and I also reference column O (that gives visible rows a 1).</a:t>
          </a:r>
          <a:endParaRPr lang="en-CA" sz="1100" b="1"/>
        </a:p>
      </xdr:txBody>
    </xdr:sp>
    <xdr:clientData/>
  </xdr:twoCellAnchor>
  <xdr:twoCellAnchor editAs="absolute">
    <xdr:from>
      <xdr:col>16</xdr:col>
      <xdr:colOff>68581</xdr:colOff>
      <xdr:row>23</xdr:row>
      <xdr:rowOff>24765</xdr:rowOff>
    </xdr:from>
    <xdr:to>
      <xdr:col>17</xdr:col>
      <xdr:colOff>259081</xdr:colOff>
      <xdr:row>29</xdr:row>
      <xdr:rowOff>142875</xdr:rowOff>
    </xdr:to>
    <xdr:sp macro="" textlink="">
      <xdr:nvSpPr>
        <xdr:cNvPr id="3" name="Callout: Up Arrow 2">
          <a:extLst>
            <a:ext uri="{FF2B5EF4-FFF2-40B4-BE49-F238E27FC236}">
              <a16:creationId xmlns:a16="http://schemas.microsoft.com/office/drawing/2014/main" id="{DAF19BEE-EE56-40C0-BE22-A4547341D72A}"/>
            </a:ext>
          </a:extLst>
        </xdr:cNvPr>
        <xdr:cNvSpPr/>
      </xdr:nvSpPr>
      <xdr:spPr>
        <a:xfrm>
          <a:off x="9965056" y="3872865"/>
          <a:ext cx="1228725" cy="1203960"/>
        </a:xfrm>
        <a:prstGeom prst="upArrowCallout">
          <a:avLst>
            <a:gd name="adj1" fmla="val 25000"/>
            <a:gd name="adj2" fmla="val 25000"/>
            <a:gd name="adj3" fmla="val 25000"/>
            <a:gd name="adj4" fmla="val 69168"/>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solidFill>
                <a:sysClr val="windowText" lastClr="000000"/>
              </a:solidFill>
            </a:rPr>
            <a:t>'Rank All Rows' includes all rows (visible</a:t>
          </a:r>
          <a:r>
            <a:rPr lang="en-CA" sz="1100" b="1" baseline="0">
              <a:solidFill>
                <a:sysClr val="windowText" lastClr="000000"/>
              </a:solidFill>
            </a:rPr>
            <a:t> and hidden).</a:t>
          </a:r>
          <a:endParaRPr lang="en-CA" sz="1100" b="1">
            <a:solidFill>
              <a:sysClr val="windowText" lastClr="000000"/>
            </a:solidFill>
          </a:endParaRPr>
        </a:p>
      </xdr:txBody>
    </xdr:sp>
    <xdr:clientData/>
  </xdr:twoCellAnchor>
  <xdr:twoCellAnchor editAs="absolute">
    <xdr:from>
      <xdr:col>16</xdr:col>
      <xdr:colOff>923925</xdr:colOff>
      <xdr:row>30</xdr:row>
      <xdr:rowOff>34290</xdr:rowOff>
    </xdr:from>
    <xdr:to>
      <xdr:col>18</xdr:col>
      <xdr:colOff>161925</xdr:colOff>
      <xdr:row>37</xdr:row>
      <xdr:rowOff>116205</xdr:rowOff>
    </xdr:to>
    <xdr:sp macro="" textlink="">
      <xdr:nvSpPr>
        <xdr:cNvPr id="4" name="Callout: Up Arrow 3">
          <a:extLst>
            <a:ext uri="{FF2B5EF4-FFF2-40B4-BE49-F238E27FC236}">
              <a16:creationId xmlns:a16="http://schemas.microsoft.com/office/drawing/2014/main" id="{3B013076-0801-4AC1-8729-2887B1A292DD}"/>
            </a:ext>
          </a:extLst>
        </xdr:cNvPr>
        <xdr:cNvSpPr/>
      </xdr:nvSpPr>
      <xdr:spPr>
        <a:xfrm>
          <a:off x="10820400" y="5149215"/>
          <a:ext cx="1238250" cy="1348740"/>
        </a:xfrm>
        <a:prstGeom prst="upArrowCallout">
          <a:avLst>
            <a:gd name="adj1" fmla="val 25000"/>
            <a:gd name="adj2" fmla="val 25000"/>
            <a:gd name="adj3" fmla="val 25000"/>
            <a:gd name="adj4" fmla="val 72665"/>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1">
              <a:solidFill>
                <a:sysClr val="windowText" lastClr="000000"/>
              </a:solidFill>
            </a:rPr>
            <a:t>FALSE</a:t>
          </a:r>
          <a:r>
            <a:rPr lang="en-CA" sz="1100" b="1" baseline="0">
              <a:solidFill>
                <a:sysClr val="windowText" lastClr="000000"/>
              </a:solidFill>
            </a:rPr>
            <a:t> means that the ranking changes when filtered (TRUE = same rank)</a:t>
          </a:r>
          <a:endParaRPr lang="en-CA" sz="1100" b="1">
            <a:solidFill>
              <a:sysClr val="windowText" lastClr="000000"/>
            </a:solidFill>
          </a:endParaRPr>
        </a:p>
      </xdr:txBody>
    </xdr:sp>
    <xdr:clientData/>
  </xdr:twoCellAnchor>
  <xdr:twoCellAnchor editAs="absolute">
    <xdr:from>
      <xdr:col>0</xdr:col>
      <xdr:colOff>55245</xdr:colOff>
      <xdr:row>0</xdr:row>
      <xdr:rowOff>0</xdr:rowOff>
    </xdr:from>
    <xdr:to>
      <xdr:col>14</xdr:col>
      <xdr:colOff>529590</xdr:colOff>
      <xdr:row>5</xdr:row>
      <xdr:rowOff>167640</xdr:rowOff>
    </xdr:to>
    <mc:AlternateContent xmlns:mc="http://schemas.openxmlformats.org/markup-compatibility/2006">
      <mc:Choice xmlns:sle15="http://schemas.microsoft.com/office/drawing/2012/slicer" Requires="sle15">
        <xdr:graphicFrame macro="">
          <xdr:nvGraphicFramePr>
            <xdr:cNvPr id="5" name="age">
              <a:extLst>
                <a:ext uri="{FF2B5EF4-FFF2-40B4-BE49-F238E27FC236}">
                  <a16:creationId xmlns:a16="http://schemas.microsoft.com/office/drawing/2014/main" id="{0F78AE17-CBF9-41F3-ADE2-49F1F8D1CF16}"/>
                </a:ext>
              </a:extLst>
            </xdr:cNvP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dr:sp macro="" textlink="">
          <xdr:nvSpPr>
            <xdr:cNvPr id="0" name=""/>
            <xdr:cNvSpPr>
              <a:spLocks noTextEdit="1"/>
            </xdr:cNvSpPr>
          </xdr:nvSpPr>
          <xdr:spPr>
            <a:xfrm>
              <a:off x="55245" y="0"/>
              <a:ext cx="7972425" cy="899160"/>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361951</xdr:colOff>
      <xdr:row>14</xdr:row>
      <xdr:rowOff>135254</xdr:rowOff>
    </xdr:from>
    <xdr:to>
      <xdr:col>9</xdr:col>
      <xdr:colOff>485775</xdr:colOff>
      <xdr:row>21</xdr:row>
      <xdr:rowOff>9524</xdr:rowOff>
    </xdr:to>
    <xdr:sp macro="" textlink="">
      <xdr:nvSpPr>
        <xdr:cNvPr id="8" name="TextBox 7">
          <a:extLst>
            <a:ext uri="{FF2B5EF4-FFF2-40B4-BE49-F238E27FC236}">
              <a16:creationId xmlns:a16="http://schemas.microsoft.com/office/drawing/2014/main" id="{F3B32303-8664-4BFD-8F0A-9B2298DC0AA3}"/>
            </a:ext>
          </a:extLst>
        </xdr:cNvPr>
        <xdr:cNvSpPr txBox="1"/>
      </xdr:nvSpPr>
      <xdr:spPr>
        <a:xfrm>
          <a:off x="771526" y="2354579"/>
          <a:ext cx="4429124" cy="1141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a:t>The</a:t>
          </a:r>
          <a:r>
            <a:rPr lang="en-CA" sz="1200" baseline="0"/>
            <a:t> benefits of formatting your dataset as a Table (Insert/Table) is that you can use Slicers to filter your data!</a:t>
          </a:r>
        </a:p>
        <a:p>
          <a:pPr algn="ctr"/>
          <a:endParaRPr lang="en-CA" sz="1200"/>
        </a:p>
        <a:p>
          <a:pPr algn="ctr"/>
          <a:r>
            <a:rPr lang="en-CA" sz="1200"/>
            <a:t>Normal</a:t>
          </a:r>
          <a:r>
            <a:rPr lang="en-CA" sz="1200" baseline="0"/>
            <a:t> column filters don't display your filter value. Slicers show you the values that you've used to filter your data.</a:t>
          </a:r>
          <a:endParaRPr lang="en-CA" sz="1200"/>
        </a:p>
      </xdr:txBody>
    </xdr:sp>
    <xdr:clientData/>
  </xdr:twoCellAnchor>
  <xdr:twoCellAnchor editAs="absolute">
    <xdr:from>
      <xdr:col>14</xdr:col>
      <xdr:colOff>636270</xdr:colOff>
      <xdr:row>0</xdr:row>
      <xdr:rowOff>0</xdr:rowOff>
    </xdr:from>
    <xdr:to>
      <xdr:col>15</xdr:col>
      <xdr:colOff>502919</xdr:colOff>
      <xdr:row>5</xdr:row>
      <xdr:rowOff>169544</xdr:rowOff>
    </xdr:to>
    <mc:AlternateContent xmlns:mc="http://schemas.openxmlformats.org/markup-compatibility/2006">
      <mc:Choice xmlns:sle15="http://schemas.microsoft.com/office/drawing/2012/slicer" Requires="sle15">
        <xdr:graphicFrame macro="">
          <xdr:nvGraphicFramePr>
            <xdr:cNvPr id="9" name="sex">
              <a:extLst>
                <a:ext uri="{FF2B5EF4-FFF2-40B4-BE49-F238E27FC236}">
                  <a16:creationId xmlns:a16="http://schemas.microsoft.com/office/drawing/2014/main" id="{E7FDABAC-C0C5-448F-8344-CD8B305BD06C}"/>
                </a:ext>
              </a:extLst>
            </xdr:cNvP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dr:sp macro="" textlink="">
          <xdr:nvSpPr>
            <xdr:cNvPr id="0" name=""/>
            <xdr:cNvSpPr>
              <a:spLocks noTextEdit="1"/>
            </xdr:cNvSpPr>
          </xdr:nvSpPr>
          <xdr:spPr>
            <a:xfrm>
              <a:off x="8134350" y="0"/>
              <a:ext cx="887729" cy="901064"/>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16</xdr:col>
      <xdr:colOff>407670</xdr:colOff>
      <xdr:row>0</xdr:row>
      <xdr:rowOff>1906</xdr:rowOff>
    </xdr:from>
    <xdr:to>
      <xdr:col>17</xdr:col>
      <xdr:colOff>668655</xdr:colOff>
      <xdr:row>5</xdr:row>
      <xdr:rowOff>169546</xdr:rowOff>
    </xdr:to>
    <mc:AlternateContent xmlns:mc="http://schemas.openxmlformats.org/markup-compatibility/2006">
      <mc:Choice xmlns:sle15="http://schemas.microsoft.com/office/drawing/2012/slicer" Requires="sle15">
        <xdr:graphicFrame macro="">
          <xdr:nvGraphicFramePr>
            <xdr:cNvPr id="10" name="cp">
              <a:extLst>
                <a:ext uri="{FF2B5EF4-FFF2-40B4-BE49-F238E27FC236}">
                  <a16:creationId xmlns:a16="http://schemas.microsoft.com/office/drawing/2014/main" id="{55613778-4725-465E-9DEE-EC997DA54B8B}"/>
                </a:ext>
              </a:extLst>
            </xdr:cNvPr>
            <xdr:cNvGraphicFramePr/>
          </xdr:nvGraphicFramePr>
          <xdr:xfrm>
            <a:off x="0" y="0"/>
            <a:ext cx="0" cy="0"/>
          </xdr:xfrm>
          <a:graphic>
            <a:graphicData uri="http://schemas.microsoft.com/office/drawing/2010/slicer">
              <sle:slicer xmlns:sle="http://schemas.microsoft.com/office/drawing/2010/slicer" name="cp"/>
            </a:graphicData>
          </a:graphic>
        </xdr:graphicFrame>
      </mc:Choice>
      <mc:Fallback>
        <xdr:sp macro="" textlink="">
          <xdr:nvSpPr>
            <xdr:cNvPr id="0" name=""/>
            <xdr:cNvSpPr>
              <a:spLocks noTextEdit="1"/>
            </xdr:cNvSpPr>
          </xdr:nvSpPr>
          <xdr:spPr>
            <a:xfrm>
              <a:off x="10321290" y="1906"/>
              <a:ext cx="1297305" cy="899160"/>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15</xdr:col>
      <xdr:colOff>630552</xdr:colOff>
      <xdr:row>0</xdr:row>
      <xdr:rowOff>0</xdr:rowOff>
    </xdr:from>
    <xdr:to>
      <xdr:col>16</xdr:col>
      <xdr:colOff>295275</xdr:colOff>
      <xdr:row>5</xdr:row>
      <xdr:rowOff>173354</xdr:rowOff>
    </xdr:to>
    <mc:AlternateContent xmlns:mc="http://schemas.openxmlformats.org/markup-compatibility/2006">
      <mc:Choice xmlns:sle15="http://schemas.microsoft.com/office/drawing/2012/slicer" Requires="sle15">
        <xdr:graphicFrame macro="">
          <xdr:nvGraphicFramePr>
            <xdr:cNvPr id="12" name="target">
              <a:extLst>
                <a:ext uri="{FF2B5EF4-FFF2-40B4-BE49-F238E27FC236}">
                  <a16:creationId xmlns:a16="http://schemas.microsoft.com/office/drawing/2014/main" id="{19E1AF2B-0F55-42B3-9EFB-89C67C65E433}"/>
                </a:ext>
              </a:extLst>
            </xdr:cNvPr>
            <xdr:cNvGraphicFramePr/>
          </xdr:nvGraphicFramePr>
          <xdr:xfrm>
            <a:off x="0" y="0"/>
            <a:ext cx="0" cy="0"/>
          </xdr:xfrm>
          <a:graphic>
            <a:graphicData uri="http://schemas.microsoft.com/office/drawing/2010/slicer">
              <sle:slicer xmlns:sle="http://schemas.microsoft.com/office/drawing/2010/slicer" name="target"/>
            </a:graphicData>
          </a:graphic>
        </xdr:graphicFrame>
      </mc:Choice>
      <mc:Fallback>
        <xdr:sp macro="" textlink="">
          <xdr:nvSpPr>
            <xdr:cNvPr id="0" name=""/>
            <xdr:cNvSpPr>
              <a:spLocks noTextEdit="1"/>
            </xdr:cNvSpPr>
          </xdr:nvSpPr>
          <xdr:spPr>
            <a:xfrm>
              <a:off x="9149712" y="0"/>
              <a:ext cx="1059183" cy="904874"/>
            </a:xfrm>
            <a:prstGeom prst="rect">
              <a:avLst/>
            </a:prstGeom>
            <a:solidFill>
              <a:prstClr val="white"/>
            </a:solidFill>
            <a:ln w="1">
              <a:solidFill>
                <a:prstClr val="green"/>
              </a:solidFill>
            </a:ln>
          </xdr:spPr>
          <xdr:txBody>
            <a:bodyPr vertOverflow="clip" horzOverflow="clip"/>
            <a:lstStyle/>
            <a:p>
              <a:r>
                <a:rPr lang="en-CA"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 xr10:uid="{24490883-A80A-49C0-A5E4-1FF124DD5E94}" sourceName="ag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 xr10:uid="{C6F400B7-91EF-48BF-9087-4AA87AED0749}" sourceName="sex">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p" xr10:uid="{3BF5983D-6FE3-42A1-9751-01B0F85DCD51}" sourceName="cp">
  <extLst>
    <x:ext xmlns:x15="http://schemas.microsoft.com/office/spreadsheetml/2010/11/main" uri="{2F2917AC-EB37-4324-AD4E-5DD8C200BD13}">
      <x15:tableSlicerCache tableId="1"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rget" xr10:uid="{D933CA9B-CD33-425A-A0C6-CD799A49CF06}" sourceName="target">
  <extLst>
    <x:ext xmlns:x15="http://schemas.microsoft.com/office/spreadsheetml/2010/11/main" uri="{2F2917AC-EB37-4324-AD4E-5DD8C200BD13}">
      <x15:tableSlicerCache tableId="1"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 xr10:uid="{32BE7DB3-76E5-45D7-8561-0CE1DD27D6AF}" cache="Slicer_age" caption="age" columnCount="21" rowHeight="234950"/>
  <slicer name="sex" xr10:uid="{C5100FFE-4A00-42AC-A6A4-8EB3C8541D39}" cache="Slicer_sex" caption="sex" rowHeight="234950"/>
  <slicer name="cp" xr10:uid="{5076E937-10F6-4E6A-8595-C0F98BB4DFF2}" cache="Slicer_cp" caption="cp" columnCount="2" rowHeight="234950"/>
  <slicer name="target" xr10:uid="{D6D89014-3C2A-4D93-BE15-21944589384B}" cache="Slicer_target" caption="target"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7DB30-2ECE-4607-8BAA-F3EA37E07A15}" name="Table1" displayName="Table1" ref="A9:R312" totalsRowShown="0" headerRowDxfId="2">
  <autoFilter ref="A9:R312" xr:uid="{7C77C9AB-D5BB-4043-93C3-CFD028AD10B0}"/>
  <tableColumns count="18">
    <tableColumn id="1" xr3:uid="{83258EFD-C293-4DA6-85C0-364716C21279}" name="age"/>
    <tableColumn id="2" xr3:uid="{B0F9C097-F9D4-48B5-9794-F83EFFEF4A12}" name="sex"/>
    <tableColumn id="3" xr3:uid="{C45BC41E-B803-4212-86B8-4A77D613B0C7}" name="cp"/>
    <tableColumn id="4" xr3:uid="{CB8BD2C3-E8EF-4DB7-B2B7-2E39AF5B19E4}" name="trestbps"/>
    <tableColumn id="5" xr3:uid="{37E9FC57-CFFA-43E4-BE84-E014B2FA7A2E}" name="chol"/>
    <tableColumn id="6" xr3:uid="{E6F2C5C5-6892-4717-AC25-3E75F3A5BA75}" name="fbs"/>
    <tableColumn id="7" xr3:uid="{992F8DA0-73A0-4164-A4C4-963D284378AB}" name="restecg"/>
    <tableColumn id="8" xr3:uid="{00536206-3551-47B9-9016-72290D3C4F6A}" name="thalach"/>
    <tableColumn id="9" xr3:uid="{F68BB7E4-56F7-46C1-B8DF-7C5B27111DA5}" name="exang"/>
    <tableColumn id="10" xr3:uid="{5B8404DF-4DB3-4C3D-8787-C5D83A66B34E}" name="oldpeak"/>
    <tableColumn id="11" xr3:uid="{62D04E50-0AD3-452F-AC6D-8BCA4954B91D}" name="slope"/>
    <tableColumn id="12" xr3:uid="{65774F83-374A-4A8B-9E27-781F2B581D2F}" name="ca"/>
    <tableColumn id="13" xr3:uid="{B0073AE9-430B-4A93-837E-E8F22958A6F0}" name="thal"/>
    <tableColumn id="14" xr3:uid="{E30AD51D-2AF2-4E8F-83DF-2117B9BE9AE4}" name="target"/>
    <tableColumn id="15" xr3:uid="{2177CEF1-8717-4695-8358-DCD8019C68F7}" name="Visible = 1" dataDxfId="4">
      <calculatedColumnFormula>--SUBTOTAL(103,Table1[[#This Row],[age]])</calculatedColumnFormula>
    </tableColumn>
    <tableColumn id="16" xr3:uid="{DF603240-A9F7-4952-90E3-F836437F0C73}" name="Rank Visible Rows Only" dataDxfId="3">
      <calculatedColumnFormula>COUNTIFS(Table1[chol],"&gt;"&amp;Table1[[#This Row],[chol]],Table1[Visible = 1],1)+1</calculatedColumnFormula>
    </tableColumn>
    <tableColumn id="17" xr3:uid="{2F67E488-2291-4306-B614-E72DC4F24B21}" name="Rank All Rows" dataDxfId="1">
      <calculatedColumnFormula>RANK(Table1[[#This Row],[chol]],Table1[chol])</calculatedColumnFormula>
    </tableColumn>
    <tableColumn id="18" xr3:uid="{B6BB0EA6-03BA-45DB-AB91-F9D2308B924A}" name="Ranks Same?" dataDxfId="0">
      <calculatedColumnFormula>Table1[[#This Row],[Rank All Rows]]=Table1[[#This Row],[Rank Visible Rows Only]]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myspreadsheetlab.com/excel-training/" TargetMode="External"/><Relationship Id="rId2" Type="http://schemas.openxmlformats.org/officeDocument/2006/relationships/hyperlink" Target="https://www.youtube.com/user/MySpreadsheetLab/videos" TargetMode="External"/><Relationship Id="rId1" Type="http://schemas.openxmlformats.org/officeDocument/2006/relationships/hyperlink" Target="https://www.myspreadsheetlab.com/blog/" TargetMode="External"/><Relationship Id="rId5" Type="http://schemas.openxmlformats.org/officeDocument/2006/relationships/hyperlink" Target="https://www.myspreadsheetlab.com/subtotal-helper-column-2/" TargetMode="External"/><Relationship Id="rId4" Type="http://schemas.openxmlformats.org/officeDocument/2006/relationships/hyperlink" Target="https://www.kagg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workbookViewId="0">
      <selection activeCell="B36" sqref="B36"/>
    </sheetView>
  </sheetViews>
  <sheetFormatPr defaultRowHeight="14.4"/>
  <cols>
    <col min="1" max="1" width="11.21875" bestFit="1" customWidth="1"/>
    <col min="2" max="2" width="56.33203125" bestFit="1" customWidth="1"/>
  </cols>
  <sheetData>
    <row r="1" spans="1:2">
      <c r="A1" s="5" t="s">
        <v>28</v>
      </c>
      <c r="B1" s="5" t="s">
        <v>29</v>
      </c>
    </row>
    <row r="2" spans="1:2">
      <c r="A2" s="2" t="s">
        <v>0</v>
      </c>
      <c r="B2" t="s">
        <v>14</v>
      </c>
    </row>
    <row r="3" spans="1:2">
      <c r="A3" s="3"/>
    </row>
    <row r="4" spans="1:2">
      <c r="A4" s="2" t="s">
        <v>1</v>
      </c>
      <c r="B4" t="s">
        <v>15</v>
      </c>
    </row>
    <row r="5" spans="1:2">
      <c r="A5" s="3"/>
    </row>
    <row r="6" spans="1:2">
      <c r="A6" s="2" t="s">
        <v>2</v>
      </c>
      <c r="B6" t="s">
        <v>16</v>
      </c>
    </row>
    <row r="7" spans="1:2">
      <c r="A7" s="3"/>
    </row>
    <row r="8" spans="1:2">
      <c r="A8" s="2" t="s">
        <v>3</v>
      </c>
      <c r="B8" t="s">
        <v>17</v>
      </c>
    </row>
    <row r="9" spans="1:2">
      <c r="A9" s="3"/>
    </row>
    <row r="10" spans="1:2">
      <c r="A10" s="2" t="s">
        <v>4</v>
      </c>
      <c r="B10" t="s">
        <v>18</v>
      </c>
    </row>
    <row r="11" spans="1:2">
      <c r="A11" s="3"/>
    </row>
    <row r="12" spans="1:2">
      <c r="A12" s="2" t="s">
        <v>5</v>
      </c>
      <c r="B12" t="s">
        <v>19</v>
      </c>
    </row>
    <row r="13" spans="1:2">
      <c r="A13" s="3"/>
    </row>
    <row r="14" spans="1:2">
      <c r="A14" s="2" t="s">
        <v>6</v>
      </c>
      <c r="B14" t="s">
        <v>20</v>
      </c>
    </row>
    <row r="15" spans="1:2">
      <c r="A15" s="3"/>
    </row>
    <row r="16" spans="1:2">
      <c r="A16" s="2" t="s">
        <v>7</v>
      </c>
      <c r="B16" t="s">
        <v>21</v>
      </c>
    </row>
    <row r="17" spans="1:2">
      <c r="A17" s="3"/>
    </row>
    <row r="18" spans="1:2">
      <c r="A18" s="2" t="s">
        <v>8</v>
      </c>
      <c r="B18" t="s">
        <v>22</v>
      </c>
    </row>
    <row r="19" spans="1:2">
      <c r="A19" s="3"/>
    </row>
    <row r="20" spans="1:2">
      <c r="A20" s="2" t="s">
        <v>9</v>
      </c>
      <c r="B20" t="s">
        <v>23</v>
      </c>
    </row>
    <row r="21" spans="1:2">
      <c r="A21" s="3"/>
    </row>
    <row r="22" spans="1:2">
      <c r="A22" s="2" t="s">
        <v>10</v>
      </c>
      <c r="B22" t="s">
        <v>24</v>
      </c>
    </row>
    <row r="23" spans="1:2">
      <c r="A23" s="3"/>
    </row>
    <row r="24" spans="1:2">
      <c r="A24" s="2" t="s">
        <v>11</v>
      </c>
      <c r="B24" t="s">
        <v>25</v>
      </c>
    </row>
    <row r="25" spans="1:2">
      <c r="A25" s="3"/>
    </row>
    <row r="26" spans="1:2">
      <c r="A26" s="2" t="s">
        <v>12</v>
      </c>
      <c r="B26" t="s">
        <v>26</v>
      </c>
    </row>
    <row r="27" spans="1:2">
      <c r="A27" s="3"/>
    </row>
    <row r="28" spans="1:2">
      <c r="A28" s="2" t="s">
        <v>13</v>
      </c>
      <c r="B28" t="s">
        <v>27</v>
      </c>
    </row>
    <row r="29" spans="1:2">
      <c r="A29"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Q1048533"/>
  <sheetViews>
    <sheetView showGridLines="0" tabSelected="1" workbookViewId="0">
      <pane ySplit="8" topLeftCell="A9" activePane="bottomLeft" state="frozen"/>
      <selection pane="bottomLeft" activeCell="J1" sqref="J1"/>
    </sheetView>
  </sheetViews>
  <sheetFormatPr defaultRowHeight="14.4"/>
  <cols>
    <col min="1" max="1" width="6" customWidth="1"/>
    <col min="2" max="2" width="5.77734375" customWidth="1"/>
    <col min="3" max="3" width="5.21875" customWidth="1"/>
    <col min="6" max="6" width="5.5546875" customWidth="1"/>
    <col min="12" max="12" width="6.5546875" customWidth="1"/>
    <col min="13" max="13" width="5.77734375" customWidth="1"/>
    <col min="15" max="15" width="14.88671875" customWidth="1"/>
    <col min="16" max="17" width="4.109375" customWidth="1"/>
    <col min="18" max="18" width="1" customWidth="1"/>
    <col min="20" max="20" width="5.109375" customWidth="1"/>
    <col min="21" max="21" width="2.33203125" customWidth="1"/>
    <col min="22" max="22" width="6.6640625" customWidth="1"/>
    <col min="23" max="23" width="7.21875" customWidth="1"/>
    <col min="24" max="24" width="1" customWidth="1"/>
    <col min="25" max="26" width="2.21875" customWidth="1"/>
    <col min="27" max="27" width="1" customWidth="1"/>
    <col min="29" max="29" width="5.109375" customWidth="1"/>
    <col min="30" max="30" width="2.33203125" customWidth="1"/>
    <col min="31" max="31" width="6.6640625" customWidth="1"/>
    <col min="32" max="32" width="7.21875" customWidth="1"/>
    <col min="33" max="33" width="1" customWidth="1"/>
    <col min="34" max="35" width="2.21875" customWidth="1"/>
    <col min="36" max="36" width="1" customWidth="1"/>
    <col min="38" max="38" width="5.109375" customWidth="1"/>
    <col min="39" max="39" width="2.33203125" customWidth="1"/>
    <col min="40" max="40" width="6.6640625" customWidth="1"/>
    <col min="41" max="41" width="7.21875" customWidth="1"/>
    <col min="42" max="42" width="1" customWidth="1"/>
    <col min="43" max="43" width="1.77734375" customWidth="1"/>
  </cols>
  <sheetData>
    <row r="1" spans="1:43">
      <c r="A1" s="11" t="s">
        <v>36</v>
      </c>
      <c r="S1" s="35" t="s">
        <v>41</v>
      </c>
      <c r="T1" s="36">
        <f ca="1">SUMPRODUCT((A9:A311&gt;50)*(SUBTOTAL(103,OFFSET(A9,ROW(A9:A311)-MIN(ROW(A9:A311)),0))))</f>
        <v>181</v>
      </c>
    </row>
    <row r="2" spans="1:43" ht="4.8" customHeight="1">
      <c r="A2" s="11"/>
      <c r="S2" s="35"/>
      <c r="T2" s="38"/>
    </row>
    <row r="3" spans="1:43">
      <c r="A3" s="11"/>
      <c r="R3" s="14"/>
      <c r="S3" s="23" t="s">
        <v>40</v>
      </c>
      <c r="T3" s="24"/>
      <c r="U3" s="24"/>
      <c r="V3" s="24"/>
      <c r="W3" s="24"/>
      <c r="X3" s="17"/>
      <c r="AA3" s="14"/>
      <c r="AB3" s="23" t="s">
        <v>39</v>
      </c>
      <c r="AC3" s="24"/>
      <c r="AD3" s="24"/>
      <c r="AE3" s="24"/>
      <c r="AF3" s="24"/>
      <c r="AG3" s="17"/>
      <c r="AJ3" s="14"/>
      <c r="AK3" s="15" t="s">
        <v>37</v>
      </c>
      <c r="AL3" s="16"/>
      <c r="AM3" s="16"/>
      <c r="AN3" s="16"/>
      <c r="AO3" s="16"/>
      <c r="AP3" s="17"/>
    </row>
    <row r="4" spans="1:43">
      <c r="R4" s="25"/>
      <c r="S4" s="19" t="s">
        <v>30</v>
      </c>
      <c r="T4" s="19" t="s">
        <v>35</v>
      </c>
      <c r="U4" s="19"/>
      <c r="V4" s="19" t="s">
        <v>31</v>
      </c>
      <c r="W4" s="19" t="s">
        <v>32</v>
      </c>
      <c r="X4" s="20"/>
      <c r="Y4" s="7"/>
      <c r="Z4" s="7"/>
      <c r="AA4" s="25"/>
      <c r="AB4" s="19" t="s">
        <v>30</v>
      </c>
      <c r="AC4" s="19" t="s">
        <v>35</v>
      </c>
      <c r="AD4" s="19"/>
      <c r="AE4" s="19" t="s">
        <v>31</v>
      </c>
      <c r="AF4" s="19" t="s">
        <v>32</v>
      </c>
      <c r="AG4" s="20"/>
      <c r="AJ4" s="18"/>
      <c r="AK4" s="19" t="s">
        <v>30</v>
      </c>
      <c r="AL4" s="19" t="s">
        <v>35</v>
      </c>
      <c r="AM4" s="19"/>
      <c r="AN4" s="19" t="s">
        <v>31</v>
      </c>
      <c r="AO4" s="19" t="s">
        <v>32</v>
      </c>
      <c r="AP4" s="20"/>
    </row>
    <row r="5" spans="1:43">
      <c r="Q5" s="7"/>
      <c r="R5" s="18"/>
      <c r="S5" s="21" t="s">
        <v>33</v>
      </c>
      <c r="T5" s="29">
        <f>COUNTIFS($A$9:$A$311,$AK5,$O$9:$O$311,1)</f>
        <v>181</v>
      </c>
      <c r="U5" s="13"/>
      <c r="V5" s="31">
        <f>COUNTIFS($A$9:$A$311,$AK5,$B$9:$B$311,1,$O$9:$O$311,1)</f>
        <v>120</v>
      </c>
      <c r="W5" s="32">
        <f>COUNTIFS($A$9:$A$311,$AK5,$B$9:$B$311,0,$O$9:$O$311,1)</f>
        <v>61</v>
      </c>
      <c r="X5" s="20"/>
      <c r="AA5" s="18"/>
      <c r="AB5" s="21" t="s">
        <v>33</v>
      </c>
      <c r="AC5" s="29">
        <f>COUNTIFS($A$9:$A$311,$AK5,$O$9:$O$311,0)</f>
        <v>27</v>
      </c>
      <c r="AD5" s="13"/>
      <c r="AE5" s="31">
        <f>COUNTIFS($A$9:$A$311,$AK5,$B$9:$B$311,1,$O$9:$O$311,0)</f>
        <v>19</v>
      </c>
      <c r="AF5" s="32">
        <f>COUNTIFS($A$9:$A$311,$AK5,$B$9:$B$311,0,$O$9:$O$311,0)</f>
        <v>8</v>
      </c>
      <c r="AG5" s="20"/>
      <c r="AJ5" s="18"/>
      <c r="AK5" s="21" t="s">
        <v>33</v>
      </c>
      <c r="AL5" s="10">
        <f>COUNTIFS($A$9:$A$311,$AK5)</f>
        <v>208</v>
      </c>
      <c r="AM5" s="13"/>
      <c r="AN5" s="8">
        <f>COUNTIFS($A$9:$A$311,$AK5,$B$9:$B$311,1)</f>
        <v>139</v>
      </c>
      <c r="AO5" s="9">
        <f>COUNTIFS($A$9:$A$311,$AK5,$B$9:$B$311,0)</f>
        <v>69</v>
      </c>
      <c r="AP5" s="20"/>
      <c r="AQ5" s="7"/>
    </row>
    <row r="6" spans="1:43">
      <c r="A6" s="37" t="str">
        <f>"We have "&amp;COUNT(A9:A311)&amp;" total rows of data. Currently "&amp;SUM($O$9:$O$311)&amp;" rows are visible."</f>
        <v>We have 303 total rows of data. Currently 252 rows are visible.</v>
      </c>
      <c r="O6" s="56" t="str">
        <f>SUM($O$9:$O$311)&amp; " visible rows"</f>
        <v>252 visible rows</v>
      </c>
      <c r="R6" s="18"/>
      <c r="S6" s="21" t="s">
        <v>34</v>
      </c>
      <c r="T6" s="30">
        <f>COUNTIFS($A$9:$A$311,$AK6,$O$9:$O$311,1)</f>
        <v>71</v>
      </c>
      <c r="U6" s="13"/>
      <c r="V6" s="33">
        <f>COUNTIFS($A$9:$A$311,$AK6,$B$9:$B$311,1,$O$9:$O$311,1)</f>
        <v>50</v>
      </c>
      <c r="W6" s="34">
        <f>COUNTIFS($A$9:$A$311,$AK6,$B$9:$B$311,0,$O$9:$O$311,1)</f>
        <v>21</v>
      </c>
      <c r="X6" s="20"/>
      <c r="AA6" s="39"/>
      <c r="AB6" s="40" t="s">
        <v>34</v>
      </c>
      <c r="AC6" s="41">
        <f>COUNTIFS($A$9:$A$311,$AK6,$O$9:$O$311,0)</f>
        <v>24</v>
      </c>
      <c r="AD6" s="27"/>
      <c r="AE6" s="42">
        <f>COUNTIFS($A$9:$A$311,$AK6,$B$9:$B$311,1,$O$9:$O$311,0)</f>
        <v>18</v>
      </c>
      <c r="AF6" s="43">
        <f>COUNTIFS($A$9:$A$311,$AK6,$B$9:$B$311,0,$O$9:$O$311,0)</f>
        <v>6</v>
      </c>
      <c r="AG6" s="28"/>
      <c r="AJ6" s="18"/>
      <c r="AK6" s="40" t="s">
        <v>34</v>
      </c>
      <c r="AL6" s="27">
        <f>COUNTIFS($A$9:$A$311,$AK6)</f>
        <v>95</v>
      </c>
      <c r="AM6" s="27"/>
      <c r="AN6" s="27">
        <f>COUNTIFS($A$9:$A$311,$AK6,$B$9:$B$311,1)</f>
        <v>68</v>
      </c>
      <c r="AO6" s="27">
        <f>COUNTIFS($A$9:$A$311,$AK6,$B$9:$B$311,0)</f>
        <v>27</v>
      </c>
      <c r="AP6" s="28"/>
    </row>
    <row r="7" spans="1:43" ht="3.6" customHeight="1">
      <c r="R7" s="26"/>
      <c r="S7" s="27"/>
      <c r="T7" s="27"/>
      <c r="U7" s="27"/>
      <c r="V7" s="27"/>
      <c r="W7" s="27"/>
      <c r="X7" s="28"/>
      <c r="AJ7" s="16"/>
      <c r="AP7" s="16"/>
    </row>
    <row r="8" spans="1:43">
      <c r="A8" s="4" t="s">
        <v>0</v>
      </c>
      <c r="B8" s="4" t="s">
        <v>1</v>
      </c>
      <c r="C8" s="4" t="s">
        <v>2</v>
      </c>
      <c r="D8" s="4" t="s">
        <v>3</v>
      </c>
      <c r="E8" s="4" t="s">
        <v>4</v>
      </c>
      <c r="F8" s="4" t="s">
        <v>5</v>
      </c>
      <c r="G8" s="4" t="s">
        <v>6</v>
      </c>
      <c r="H8" s="4" t="s">
        <v>7</v>
      </c>
      <c r="I8" s="4" t="s">
        <v>8</v>
      </c>
      <c r="J8" s="4" t="s">
        <v>9</v>
      </c>
      <c r="K8" s="4" t="s">
        <v>10</v>
      </c>
      <c r="L8" s="4" t="s">
        <v>11</v>
      </c>
      <c r="M8" s="4" t="s">
        <v>12</v>
      </c>
      <c r="N8" s="4" t="s">
        <v>13</v>
      </c>
      <c r="O8" s="12" t="s">
        <v>38</v>
      </c>
      <c r="Q8" s="6"/>
      <c r="S8" s="13"/>
      <c r="T8" s="44">
        <f>SUM(T5:T6)</f>
        <v>252</v>
      </c>
      <c r="U8" s="45"/>
      <c r="V8" s="46">
        <f>SUM(V5:W6)</f>
        <v>252</v>
      </c>
      <c r="W8" s="47"/>
      <c r="X8" s="48"/>
      <c r="Y8" s="49"/>
      <c r="Z8" s="49"/>
      <c r="AA8" s="45"/>
      <c r="AB8" s="50"/>
      <c r="AC8" s="51">
        <f>SUM(AC5:AC6)</f>
        <v>51</v>
      </c>
      <c r="AD8" s="45"/>
      <c r="AE8" s="46">
        <f>SUM(AE5:AF6)</f>
        <v>51</v>
      </c>
      <c r="AF8" s="47"/>
      <c r="AG8" s="50"/>
      <c r="AH8" s="52"/>
      <c r="AI8" s="52"/>
      <c r="AJ8" s="52"/>
      <c r="AK8" s="52"/>
      <c r="AL8" s="53">
        <f>SUM(AL5:AL6)</f>
        <v>303</v>
      </c>
      <c r="AM8" s="49"/>
      <c r="AN8" s="54">
        <f>SUM(AN5:AO6)</f>
        <v>303</v>
      </c>
      <c r="AO8" s="55"/>
      <c r="AP8" s="13"/>
      <c r="AQ8" s="22"/>
    </row>
    <row r="9" spans="1:43">
      <c r="A9">
        <v>63</v>
      </c>
      <c r="B9">
        <v>1</v>
      </c>
      <c r="C9">
        <v>3</v>
      </c>
      <c r="D9">
        <v>145</v>
      </c>
      <c r="E9">
        <v>233</v>
      </c>
      <c r="F9">
        <v>1</v>
      </c>
      <c r="G9">
        <v>0</v>
      </c>
      <c r="H9">
        <v>150</v>
      </c>
      <c r="I9">
        <v>0</v>
      </c>
      <c r="J9">
        <v>2.2999999999999998</v>
      </c>
      <c r="K9">
        <v>0</v>
      </c>
      <c r="L9">
        <v>0</v>
      </c>
      <c r="M9">
        <v>1</v>
      </c>
      <c r="N9">
        <v>1</v>
      </c>
      <c r="O9">
        <f>--SUBTOTAL(103,A9)</f>
        <v>1</v>
      </c>
    </row>
    <row r="10" spans="1:43">
      <c r="A10">
        <v>37</v>
      </c>
      <c r="B10">
        <v>1</v>
      </c>
      <c r="C10">
        <v>2</v>
      </c>
      <c r="D10">
        <v>130</v>
      </c>
      <c r="E10">
        <v>250</v>
      </c>
      <c r="F10">
        <v>0</v>
      </c>
      <c r="G10">
        <v>1</v>
      </c>
      <c r="H10">
        <v>187</v>
      </c>
      <c r="I10">
        <v>0</v>
      </c>
      <c r="J10">
        <v>3.5</v>
      </c>
      <c r="K10">
        <v>0</v>
      </c>
      <c r="L10">
        <v>0</v>
      </c>
      <c r="M10">
        <v>2</v>
      </c>
      <c r="N10">
        <v>1</v>
      </c>
      <c r="O10">
        <f t="shared" ref="O10:O73" si="0">--SUBTOTAL(103,A10)</f>
        <v>1</v>
      </c>
    </row>
    <row r="11" spans="1:43">
      <c r="A11">
        <v>41</v>
      </c>
      <c r="B11">
        <v>0</v>
      </c>
      <c r="C11">
        <v>1</v>
      </c>
      <c r="D11">
        <v>130</v>
      </c>
      <c r="E11">
        <v>204</v>
      </c>
      <c r="F11">
        <v>0</v>
      </c>
      <c r="G11">
        <v>0</v>
      </c>
      <c r="H11">
        <v>172</v>
      </c>
      <c r="I11">
        <v>0</v>
      </c>
      <c r="J11">
        <v>1.4</v>
      </c>
      <c r="K11">
        <v>2</v>
      </c>
      <c r="L11">
        <v>0</v>
      </c>
      <c r="M11">
        <v>2</v>
      </c>
      <c r="N11">
        <v>1</v>
      </c>
      <c r="O11">
        <f t="shared" si="0"/>
        <v>1</v>
      </c>
    </row>
    <row r="12" spans="1:43">
      <c r="A12">
        <v>56</v>
      </c>
      <c r="B12">
        <v>1</v>
      </c>
      <c r="C12">
        <v>1</v>
      </c>
      <c r="D12">
        <v>120</v>
      </c>
      <c r="E12">
        <v>236</v>
      </c>
      <c r="F12">
        <v>0</v>
      </c>
      <c r="G12">
        <v>1</v>
      </c>
      <c r="H12">
        <v>178</v>
      </c>
      <c r="I12">
        <v>0</v>
      </c>
      <c r="J12">
        <v>0.8</v>
      </c>
      <c r="K12">
        <v>2</v>
      </c>
      <c r="L12">
        <v>0</v>
      </c>
      <c r="M12">
        <v>2</v>
      </c>
      <c r="N12">
        <v>1</v>
      </c>
      <c r="O12">
        <f t="shared" si="0"/>
        <v>1</v>
      </c>
    </row>
    <row r="13" spans="1:43">
      <c r="A13">
        <v>57</v>
      </c>
      <c r="B13">
        <v>0</v>
      </c>
      <c r="C13">
        <v>0</v>
      </c>
      <c r="D13">
        <v>120</v>
      </c>
      <c r="E13">
        <v>354</v>
      </c>
      <c r="F13">
        <v>0</v>
      </c>
      <c r="G13">
        <v>1</v>
      </c>
      <c r="H13">
        <v>163</v>
      </c>
      <c r="I13">
        <v>1</v>
      </c>
      <c r="J13">
        <v>0.6</v>
      </c>
      <c r="K13">
        <v>2</v>
      </c>
      <c r="L13">
        <v>0</v>
      </c>
      <c r="M13">
        <v>2</v>
      </c>
      <c r="N13">
        <v>1</v>
      </c>
      <c r="O13">
        <f t="shared" si="0"/>
        <v>1</v>
      </c>
    </row>
    <row r="14" spans="1:43" hidden="1">
      <c r="A14">
        <v>57</v>
      </c>
      <c r="B14">
        <v>1</v>
      </c>
      <c r="C14">
        <v>0</v>
      </c>
      <c r="D14">
        <v>140</v>
      </c>
      <c r="E14">
        <v>192</v>
      </c>
      <c r="F14">
        <v>0</v>
      </c>
      <c r="G14">
        <v>1</v>
      </c>
      <c r="H14">
        <v>148</v>
      </c>
      <c r="I14">
        <v>0</v>
      </c>
      <c r="J14">
        <v>0.4</v>
      </c>
      <c r="K14">
        <v>1</v>
      </c>
      <c r="L14">
        <v>0</v>
      </c>
      <c r="M14">
        <v>1</v>
      </c>
      <c r="N14">
        <v>1</v>
      </c>
      <c r="O14">
        <f t="shared" si="0"/>
        <v>0</v>
      </c>
    </row>
    <row r="15" spans="1:43">
      <c r="A15">
        <v>56</v>
      </c>
      <c r="B15">
        <v>0</v>
      </c>
      <c r="C15">
        <v>1</v>
      </c>
      <c r="D15">
        <v>140</v>
      </c>
      <c r="E15">
        <v>294</v>
      </c>
      <c r="F15">
        <v>0</v>
      </c>
      <c r="G15">
        <v>0</v>
      </c>
      <c r="H15">
        <v>153</v>
      </c>
      <c r="I15">
        <v>0</v>
      </c>
      <c r="J15">
        <v>1.3</v>
      </c>
      <c r="K15">
        <v>1</v>
      </c>
      <c r="L15">
        <v>0</v>
      </c>
      <c r="M15">
        <v>2</v>
      </c>
      <c r="N15">
        <v>1</v>
      </c>
      <c r="O15">
        <f t="shared" si="0"/>
        <v>1</v>
      </c>
    </row>
    <row r="16" spans="1:43">
      <c r="A16">
        <v>44</v>
      </c>
      <c r="B16">
        <v>1</v>
      </c>
      <c r="C16">
        <v>1</v>
      </c>
      <c r="D16">
        <v>120</v>
      </c>
      <c r="E16">
        <v>263</v>
      </c>
      <c r="F16">
        <v>0</v>
      </c>
      <c r="G16">
        <v>1</v>
      </c>
      <c r="H16">
        <v>173</v>
      </c>
      <c r="I16">
        <v>0</v>
      </c>
      <c r="J16">
        <v>0</v>
      </c>
      <c r="K16">
        <v>2</v>
      </c>
      <c r="L16">
        <v>0</v>
      </c>
      <c r="M16">
        <v>3</v>
      </c>
      <c r="N16">
        <v>1</v>
      </c>
      <c r="O16">
        <f t="shared" si="0"/>
        <v>1</v>
      </c>
    </row>
    <row r="17" spans="1:15" hidden="1">
      <c r="A17">
        <v>52</v>
      </c>
      <c r="B17">
        <v>1</v>
      </c>
      <c r="C17">
        <v>2</v>
      </c>
      <c r="D17">
        <v>172</v>
      </c>
      <c r="E17">
        <v>199</v>
      </c>
      <c r="F17">
        <v>1</v>
      </c>
      <c r="G17">
        <v>1</v>
      </c>
      <c r="H17">
        <v>162</v>
      </c>
      <c r="I17">
        <v>0</v>
      </c>
      <c r="J17">
        <v>0.5</v>
      </c>
      <c r="K17">
        <v>2</v>
      </c>
      <c r="L17">
        <v>0</v>
      </c>
      <c r="M17">
        <v>3</v>
      </c>
      <c r="N17">
        <v>1</v>
      </c>
      <c r="O17">
        <f t="shared" si="0"/>
        <v>0</v>
      </c>
    </row>
    <row r="18" spans="1:15" hidden="1">
      <c r="A18">
        <v>57</v>
      </c>
      <c r="B18">
        <v>1</v>
      </c>
      <c r="C18">
        <v>2</v>
      </c>
      <c r="D18">
        <v>150</v>
      </c>
      <c r="E18">
        <v>168</v>
      </c>
      <c r="F18">
        <v>0</v>
      </c>
      <c r="G18">
        <v>1</v>
      </c>
      <c r="H18">
        <v>174</v>
      </c>
      <c r="I18">
        <v>0</v>
      </c>
      <c r="J18">
        <v>1.6</v>
      </c>
      <c r="K18">
        <v>2</v>
      </c>
      <c r="L18">
        <v>0</v>
      </c>
      <c r="M18">
        <v>2</v>
      </c>
      <c r="N18">
        <v>1</v>
      </c>
      <c r="O18">
        <f t="shared" si="0"/>
        <v>0</v>
      </c>
    </row>
    <row r="19" spans="1:15">
      <c r="A19">
        <v>54</v>
      </c>
      <c r="B19">
        <v>1</v>
      </c>
      <c r="C19">
        <v>0</v>
      </c>
      <c r="D19">
        <v>140</v>
      </c>
      <c r="E19">
        <v>239</v>
      </c>
      <c r="F19">
        <v>0</v>
      </c>
      <c r="G19">
        <v>1</v>
      </c>
      <c r="H19">
        <v>160</v>
      </c>
      <c r="I19">
        <v>0</v>
      </c>
      <c r="J19">
        <v>1.2</v>
      </c>
      <c r="K19">
        <v>2</v>
      </c>
      <c r="L19">
        <v>0</v>
      </c>
      <c r="M19">
        <v>2</v>
      </c>
      <c r="N19">
        <v>1</v>
      </c>
      <c r="O19">
        <f t="shared" si="0"/>
        <v>1</v>
      </c>
    </row>
    <row r="20" spans="1:15">
      <c r="A20">
        <v>48</v>
      </c>
      <c r="B20">
        <v>0</v>
      </c>
      <c r="C20">
        <v>2</v>
      </c>
      <c r="D20">
        <v>130</v>
      </c>
      <c r="E20">
        <v>275</v>
      </c>
      <c r="F20">
        <v>0</v>
      </c>
      <c r="G20">
        <v>1</v>
      </c>
      <c r="H20">
        <v>139</v>
      </c>
      <c r="I20">
        <v>0</v>
      </c>
      <c r="J20">
        <v>0.2</v>
      </c>
      <c r="K20">
        <v>2</v>
      </c>
      <c r="L20">
        <v>0</v>
      </c>
      <c r="M20">
        <v>2</v>
      </c>
      <c r="N20">
        <v>1</v>
      </c>
      <c r="O20">
        <f t="shared" si="0"/>
        <v>1</v>
      </c>
    </row>
    <row r="21" spans="1:15">
      <c r="A21">
        <v>49</v>
      </c>
      <c r="B21">
        <v>1</v>
      </c>
      <c r="C21">
        <v>1</v>
      </c>
      <c r="D21">
        <v>130</v>
      </c>
      <c r="E21">
        <v>266</v>
      </c>
      <c r="F21">
        <v>0</v>
      </c>
      <c r="G21">
        <v>1</v>
      </c>
      <c r="H21">
        <v>171</v>
      </c>
      <c r="I21">
        <v>0</v>
      </c>
      <c r="J21">
        <v>0.6</v>
      </c>
      <c r="K21">
        <v>2</v>
      </c>
      <c r="L21">
        <v>0</v>
      </c>
      <c r="M21">
        <v>2</v>
      </c>
      <c r="N21">
        <v>1</v>
      </c>
      <c r="O21">
        <f t="shared" si="0"/>
        <v>1</v>
      </c>
    </row>
    <row r="22" spans="1:15">
      <c r="A22">
        <v>64</v>
      </c>
      <c r="B22">
        <v>1</v>
      </c>
      <c r="C22">
        <v>3</v>
      </c>
      <c r="D22">
        <v>110</v>
      </c>
      <c r="E22">
        <v>211</v>
      </c>
      <c r="F22">
        <v>0</v>
      </c>
      <c r="G22">
        <v>0</v>
      </c>
      <c r="H22">
        <v>144</v>
      </c>
      <c r="I22">
        <v>1</v>
      </c>
      <c r="J22">
        <v>1.8</v>
      </c>
      <c r="K22">
        <v>1</v>
      </c>
      <c r="L22">
        <v>0</v>
      </c>
      <c r="M22">
        <v>2</v>
      </c>
      <c r="N22">
        <v>1</v>
      </c>
      <c r="O22">
        <f t="shared" si="0"/>
        <v>1</v>
      </c>
    </row>
    <row r="23" spans="1:15">
      <c r="A23">
        <v>58</v>
      </c>
      <c r="B23">
        <v>0</v>
      </c>
      <c r="C23">
        <v>3</v>
      </c>
      <c r="D23">
        <v>150</v>
      </c>
      <c r="E23">
        <v>283</v>
      </c>
      <c r="F23">
        <v>1</v>
      </c>
      <c r="G23">
        <v>0</v>
      </c>
      <c r="H23">
        <v>162</v>
      </c>
      <c r="I23">
        <v>0</v>
      </c>
      <c r="J23">
        <v>1</v>
      </c>
      <c r="K23">
        <v>2</v>
      </c>
      <c r="L23">
        <v>0</v>
      </c>
      <c r="M23">
        <v>2</v>
      </c>
      <c r="N23">
        <v>1</v>
      </c>
      <c r="O23">
        <f t="shared" si="0"/>
        <v>1</v>
      </c>
    </row>
    <row r="24" spans="1:15">
      <c r="A24">
        <v>50</v>
      </c>
      <c r="B24">
        <v>0</v>
      </c>
      <c r="C24">
        <v>2</v>
      </c>
      <c r="D24">
        <v>120</v>
      </c>
      <c r="E24">
        <v>219</v>
      </c>
      <c r="F24">
        <v>0</v>
      </c>
      <c r="G24">
        <v>1</v>
      </c>
      <c r="H24">
        <v>158</v>
      </c>
      <c r="I24">
        <v>0</v>
      </c>
      <c r="J24">
        <v>1.6</v>
      </c>
      <c r="K24">
        <v>1</v>
      </c>
      <c r="L24">
        <v>0</v>
      </c>
      <c r="M24">
        <v>2</v>
      </c>
      <c r="N24">
        <v>1</v>
      </c>
      <c r="O24">
        <f t="shared" si="0"/>
        <v>1</v>
      </c>
    </row>
    <row r="25" spans="1:15">
      <c r="A25">
        <v>58</v>
      </c>
      <c r="B25">
        <v>0</v>
      </c>
      <c r="C25">
        <v>2</v>
      </c>
      <c r="D25">
        <v>120</v>
      </c>
      <c r="E25">
        <v>340</v>
      </c>
      <c r="F25">
        <v>0</v>
      </c>
      <c r="G25">
        <v>1</v>
      </c>
      <c r="H25">
        <v>172</v>
      </c>
      <c r="I25">
        <v>0</v>
      </c>
      <c r="J25">
        <v>0</v>
      </c>
      <c r="K25">
        <v>2</v>
      </c>
      <c r="L25">
        <v>0</v>
      </c>
      <c r="M25">
        <v>2</v>
      </c>
      <c r="N25">
        <v>1</v>
      </c>
      <c r="O25">
        <f t="shared" si="0"/>
        <v>1</v>
      </c>
    </row>
    <row r="26" spans="1:15">
      <c r="A26">
        <v>66</v>
      </c>
      <c r="B26">
        <v>0</v>
      </c>
      <c r="C26">
        <v>3</v>
      </c>
      <c r="D26">
        <v>150</v>
      </c>
      <c r="E26">
        <v>226</v>
      </c>
      <c r="F26">
        <v>0</v>
      </c>
      <c r="G26">
        <v>1</v>
      </c>
      <c r="H26">
        <v>114</v>
      </c>
      <c r="I26">
        <v>0</v>
      </c>
      <c r="J26">
        <v>2.6</v>
      </c>
      <c r="K26">
        <v>0</v>
      </c>
      <c r="L26">
        <v>0</v>
      </c>
      <c r="M26">
        <v>2</v>
      </c>
      <c r="N26">
        <v>1</v>
      </c>
      <c r="O26">
        <f t="shared" si="0"/>
        <v>1</v>
      </c>
    </row>
    <row r="27" spans="1:15">
      <c r="A27">
        <v>43</v>
      </c>
      <c r="B27">
        <v>1</v>
      </c>
      <c r="C27">
        <v>0</v>
      </c>
      <c r="D27">
        <v>150</v>
      </c>
      <c r="E27">
        <v>247</v>
      </c>
      <c r="F27">
        <v>0</v>
      </c>
      <c r="G27">
        <v>1</v>
      </c>
      <c r="H27">
        <v>171</v>
      </c>
      <c r="I27">
        <v>0</v>
      </c>
      <c r="J27">
        <v>1.5</v>
      </c>
      <c r="K27">
        <v>2</v>
      </c>
      <c r="L27">
        <v>0</v>
      </c>
      <c r="M27">
        <v>2</v>
      </c>
      <c r="N27">
        <v>1</v>
      </c>
      <c r="O27">
        <f t="shared" si="0"/>
        <v>1</v>
      </c>
    </row>
    <row r="28" spans="1:15">
      <c r="A28">
        <v>69</v>
      </c>
      <c r="B28">
        <v>0</v>
      </c>
      <c r="C28">
        <v>3</v>
      </c>
      <c r="D28">
        <v>140</v>
      </c>
      <c r="E28">
        <v>239</v>
      </c>
      <c r="F28">
        <v>0</v>
      </c>
      <c r="G28">
        <v>1</v>
      </c>
      <c r="H28">
        <v>151</v>
      </c>
      <c r="I28">
        <v>0</v>
      </c>
      <c r="J28">
        <v>1.8</v>
      </c>
      <c r="K28">
        <v>2</v>
      </c>
      <c r="L28">
        <v>2</v>
      </c>
      <c r="M28">
        <v>2</v>
      </c>
      <c r="N28">
        <v>1</v>
      </c>
      <c r="O28">
        <f t="shared" si="0"/>
        <v>1</v>
      </c>
    </row>
    <row r="29" spans="1:15">
      <c r="A29">
        <v>59</v>
      </c>
      <c r="B29">
        <v>1</v>
      </c>
      <c r="C29">
        <v>0</v>
      </c>
      <c r="D29">
        <v>135</v>
      </c>
      <c r="E29">
        <v>234</v>
      </c>
      <c r="F29">
        <v>0</v>
      </c>
      <c r="G29">
        <v>1</v>
      </c>
      <c r="H29">
        <v>161</v>
      </c>
      <c r="I29">
        <v>0</v>
      </c>
      <c r="J29">
        <v>0.5</v>
      </c>
      <c r="K29">
        <v>1</v>
      </c>
      <c r="L29">
        <v>0</v>
      </c>
      <c r="M29">
        <v>3</v>
      </c>
      <c r="N29">
        <v>1</v>
      </c>
      <c r="O29">
        <f t="shared" si="0"/>
        <v>1</v>
      </c>
    </row>
    <row r="30" spans="1:15">
      <c r="A30">
        <v>44</v>
      </c>
      <c r="B30">
        <v>1</v>
      </c>
      <c r="C30">
        <v>2</v>
      </c>
      <c r="D30">
        <v>130</v>
      </c>
      <c r="E30">
        <v>233</v>
      </c>
      <c r="F30">
        <v>0</v>
      </c>
      <c r="G30">
        <v>1</v>
      </c>
      <c r="H30">
        <v>179</v>
      </c>
      <c r="I30">
        <v>1</v>
      </c>
      <c r="J30">
        <v>0.4</v>
      </c>
      <c r="K30">
        <v>2</v>
      </c>
      <c r="L30">
        <v>0</v>
      </c>
      <c r="M30">
        <v>2</v>
      </c>
      <c r="N30">
        <v>1</v>
      </c>
      <c r="O30">
        <f t="shared" si="0"/>
        <v>1</v>
      </c>
    </row>
    <row r="31" spans="1:15">
      <c r="A31">
        <v>42</v>
      </c>
      <c r="B31">
        <v>1</v>
      </c>
      <c r="C31">
        <v>0</v>
      </c>
      <c r="D31">
        <v>140</v>
      </c>
      <c r="E31">
        <v>226</v>
      </c>
      <c r="F31">
        <v>0</v>
      </c>
      <c r="G31">
        <v>1</v>
      </c>
      <c r="H31">
        <v>178</v>
      </c>
      <c r="I31">
        <v>0</v>
      </c>
      <c r="J31">
        <v>0</v>
      </c>
      <c r="K31">
        <v>2</v>
      </c>
      <c r="L31">
        <v>0</v>
      </c>
      <c r="M31">
        <v>2</v>
      </c>
      <c r="N31">
        <v>1</v>
      </c>
      <c r="O31">
        <f t="shared" si="0"/>
        <v>1</v>
      </c>
    </row>
    <row r="32" spans="1:15">
      <c r="A32">
        <v>61</v>
      </c>
      <c r="B32">
        <v>1</v>
      </c>
      <c r="C32">
        <v>2</v>
      </c>
      <c r="D32">
        <v>150</v>
      </c>
      <c r="E32">
        <v>243</v>
      </c>
      <c r="F32">
        <v>1</v>
      </c>
      <c r="G32">
        <v>1</v>
      </c>
      <c r="H32">
        <v>137</v>
      </c>
      <c r="I32">
        <v>1</v>
      </c>
      <c r="J32">
        <v>1</v>
      </c>
      <c r="K32">
        <v>1</v>
      </c>
      <c r="L32">
        <v>0</v>
      </c>
      <c r="M32">
        <v>2</v>
      </c>
      <c r="N32">
        <v>1</v>
      </c>
      <c r="O32">
        <f t="shared" si="0"/>
        <v>1</v>
      </c>
    </row>
    <row r="33" spans="1:15" hidden="1">
      <c r="A33">
        <v>40</v>
      </c>
      <c r="B33">
        <v>1</v>
      </c>
      <c r="C33">
        <v>3</v>
      </c>
      <c r="D33">
        <v>140</v>
      </c>
      <c r="E33">
        <v>199</v>
      </c>
      <c r="F33">
        <v>0</v>
      </c>
      <c r="G33">
        <v>1</v>
      </c>
      <c r="H33">
        <v>178</v>
      </c>
      <c r="I33">
        <v>1</v>
      </c>
      <c r="J33">
        <v>1.4</v>
      </c>
      <c r="K33">
        <v>2</v>
      </c>
      <c r="L33">
        <v>0</v>
      </c>
      <c r="M33">
        <v>3</v>
      </c>
      <c r="N33">
        <v>1</v>
      </c>
      <c r="O33">
        <f t="shared" si="0"/>
        <v>0</v>
      </c>
    </row>
    <row r="34" spans="1:15">
      <c r="A34">
        <v>71</v>
      </c>
      <c r="B34">
        <v>0</v>
      </c>
      <c r="C34">
        <v>1</v>
      </c>
      <c r="D34">
        <v>160</v>
      </c>
      <c r="E34">
        <v>302</v>
      </c>
      <c r="F34">
        <v>0</v>
      </c>
      <c r="G34">
        <v>1</v>
      </c>
      <c r="H34">
        <v>162</v>
      </c>
      <c r="I34">
        <v>0</v>
      </c>
      <c r="J34">
        <v>0.4</v>
      </c>
      <c r="K34">
        <v>2</v>
      </c>
      <c r="L34">
        <v>2</v>
      </c>
      <c r="M34">
        <v>2</v>
      </c>
      <c r="N34">
        <v>1</v>
      </c>
      <c r="O34">
        <f t="shared" si="0"/>
        <v>1</v>
      </c>
    </row>
    <row r="35" spans="1:15">
      <c r="A35">
        <v>59</v>
      </c>
      <c r="B35">
        <v>1</v>
      </c>
      <c r="C35">
        <v>2</v>
      </c>
      <c r="D35">
        <v>150</v>
      </c>
      <c r="E35">
        <v>212</v>
      </c>
      <c r="F35">
        <v>1</v>
      </c>
      <c r="G35">
        <v>1</v>
      </c>
      <c r="H35">
        <v>157</v>
      </c>
      <c r="I35">
        <v>0</v>
      </c>
      <c r="J35">
        <v>1.6</v>
      </c>
      <c r="K35">
        <v>2</v>
      </c>
      <c r="L35">
        <v>0</v>
      </c>
      <c r="M35">
        <v>2</v>
      </c>
      <c r="N35">
        <v>1</v>
      </c>
      <c r="O35">
        <f t="shared" si="0"/>
        <v>1</v>
      </c>
    </row>
    <row r="36" spans="1:15" hidden="1">
      <c r="A36">
        <v>51</v>
      </c>
      <c r="B36">
        <v>1</v>
      </c>
      <c r="C36">
        <v>2</v>
      </c>
      <c r="D36">
        <v>110</v>
      </c>
      <c r="E36">
        <v>175</v>
      </c>
      <c r="F36">
        <v>0</v>
      </c>
      <c r="G36">
        <v>1</v>
      </c>
      <c r="H36">
        <v>123</v>
      </c>
      <c r="I36">
        <v>0</v>
      </c>
      <c r="J36">
        <v>0.6</v>
      </c>
      <c r="K36">
        <v>2</v>
      </c>
      <c r="L36">
        <v>0</v>
      </c>
      <c r="M36">
        <v>2</v>
      </c>
      <c r="N36">
        <v>1</v>
      </c>
      <c r="O36">
        <f t="shared" si="0"/>
        <v>0</v>
      </c>
    </row>
    <row r="37" spans="1:15">
      <c r="A37">
        <v>65</v>
      </c>
      <c r="B37">
        <v>0</v>
      </c>
      <c r="C37">
        <v>2</v>
      </c>
      <c r="D37">
        <v>140</v>
      </c>
      <c r="E37">
        <v>417</v>
      </c>
      <c r="F37">
        <v>1</v>
      </c>
      <c r="G37">
        <v>0</v>
      </c>
      <c r="H37">
        <v>157</v>
      </c>
      <c r="I37">
        <v>0</v>
      </c>
      <c r="J37">
        <v>0.8</v>
      </c>
      <c r="K37">
        <v>2</v>
      </c>
      <c r="L37">
        <v>1</v>
      </c>
      <c r="M37">
        <v>2</v>
      </c>
      <c r="N37">
        <v>1</v>
      </c>
      <c r="O37">
        <f t="shared" si="0"/>
        <v>1</v>
      </c>
    </row>
    <row r="38" spans="1:15" hidden="1">
      <c r="A38">
        <v>53</v>
      </c>
      <c r="B38">
        <v>1</v>
      </c>
      <c r="C38">
        <v>2</v>
      </c>
      <c r="D38">
        <v>130</v>
      </c>
      <c r="E38">
        <v>197</v>
      </c>
      <c r="F38">
        <v>1</v>
      </c>
      <c r="G38">
        <v>0</v>
      </c>
      <c r="H38">
        <v>152</v>
      </c>
      <c r="I38">
        <v>0</v>
      </c>
      <c r="J38">
        <v>1.2</v>
      </c>
      <c r="K38">
        <v>0</v>
      </c>
      <c r="L38">
        <v>0</v>
      </c>
      <c r="M38">
        <v>2</v>
      </c>
      <c r="N38">
        <v>1</v>
      </c>
      <c r="O38">
        <f t="shared" si="0"/>
        <v>0</v>
      </c>
    </row>
    <row r="39" spans="1:15" hidden="1">
      <c r="A39">
        <v>41</v>
      </c>
      <c r="B39">
        <v>0</v>
      </c>
      <c r="C39">
        <v>1</v>
      </c>
      <c r="D39">
        <v>105</v>
      </c>
      <c r="E39">
        <v>198</v>
      </c>
      <c r="F39">
        <v>0</v>
      </c>
      <c r="G39">
        <v>1</v>
      </c>
      <c r="H39">
        <v>168</v>
      </c>
      <c r="I39">
        <v>0</v>
      </c>
      <c r="J39">
        <v>0</v>
      </c>
      <c r="K39">
        <v>2</v>
      </c>
      <c r="L39">
        <v>1</v>
      </c>
      <c r="M39">
        <v>2</v>
      </c>
      <c r="N39">
        <v>1</v>
      </c>
      <c r="O39">
        <f t="shared" si="0"/>
        <v>0</v>
      </c>
    </row>
    <row r="40" spans="1:15" hidden="1">
      <c r="A40">
        <v>65</v>
      </c>
      <c r="B40">
        <v>1</v>
      </c>
      <c r="C40">
        <v>0</v>
      </c>
      <c r="D40">
        <v>120</v>
      </c>
      <c r="E40">
        <v>177</v>
      </c>
      <c r="F40">
        <v>0</v>
      </c>
      <c r="G40">
        <v>1</v>
      </c>
      <c r="H40">
        <v>140</v>
      </c>
      <c r="I40">
        <v>0</v>
      </c>
      <c r="J40">
        <v>0.4</v>
      </c>
      <c r="K40">
        <v>2</v>
      </c>
      <c r="L40">
        <v>0</v>
      </c>
      <c r="M40">
        <v>3</v>
      </c>
      <c r="N40">
        <v>1</v>
      </c>
      <c r="O40">
        <f t="shared" si="0"/>
        <v>0</v>
      </c>
    </row>
    <row r="41" spans="1:15">
      <c r="A41">
        <v>44</v>
      </c>
      <c r="B41">
        <v>1</v>
      </c>
      <c r="C41">
        <v>1</v>
      </c>
      <c r="D41">
        <v>130</v>
      </c>
      <c r="E41">
        <v>219</v>
      </c>
      <c r="F41">
        <v>0</v>
      </c>
      <c r="G41">
        <v>0</v>
      </c>
      <c r="H41">
        <v>188</v>
      </c>
      <c r="I41">
        <v>0</v>
      </c>
      <c r="J41">
        <v>0</v>
      </c>
      <c r="K41">
        <v>2</v>
      </c>
      <c r="L41">
        <v>0</v>
      </c>
      <c r="M41">
        <v>2</v>
      </c>
      <c r="N41">
        <v>1</v>
      </c>
      <c r="O41">
        <f t="shared" si="0"/>
        <v>1</v>
      </c>
    </row>
    <row r="42" spans="1:15">
      <c r="A42">
        <v>54</v>
      </c>
      <c r="B42">
        <v>1</v>
      </c>
      <c r="C42">
        <v>2</v>
      </c>
      <c r="D42">
        <v>125</v>
      </c>
      <c r="E42">
        <v>273</v>
      </c>
      <c r="F42">
        <v>0</v>
      </c>
      <c r="G42">
        <v>0</v>
      </c>
      <c r="H42">
        <v>152</v>
      </c>
      <c r="I42">
        <v>0</v>
      </c>
      <c r="J42">
        <v>0.5</v>
      </c>
      <c r="K42">
        <v>0</v>
      </c>
      <c r="L42">
        <v>1</v>
      </c>
      <c r="M42">
        <v>2</v>
      </c>
      <c r="N42">
        <v>1</v>
      </c>
      <c r="O42">
        <f t="shared" si="0"/>
        <v>1</v>
      </c>
    </row>
    <row r="43" spans="1:15">
      <c r="A43">
        <v>51</v>
      </c>
      <c r="B43">
        <v>1</v>
      </c>
      <c r="C43">
        <v>3</v>
      </c>
      <c r="D43">
        <v>125</v>
      </c>
      <c r="E43">
        <v>213</v>
      </c>
      <c r="F43">
        <v>0</v>
      </c>
      <c r="G43">
        <v>0</v>
      </c>
      <c r="H43">
        <v>125</v>
      </c>
      <c r="I43">
        <v>1</v>
      </c>
      <c r="J43">
        <v>1.4</v>
      </c>
      <c r="K43">
        <v>2</v>
      </c>
      <c r="L43">
        <v>1</v>
      </c>
      <c r="M43">
        <v>2</v>
      </c>
      <c r="N43">
        <v>1</v>
      </c>
      <c r="O43">
        <f t="shared" si="0"/>
        <v>1</v>
      </c>
    </row>
    <row r="44" spans="1:15" hidden="1">
      <c r="A44">
        <v>46</v>
      </c>
      <c r="B44">
        <v>0</v>
      </c>
      <c r="C44">
        <v>2</v>
      </c>
      <c r="D44">
        <v>142</v>
      </c>
      <c r="E44">
        <v>177</v>
      </c>
      <c r="F44">
        <v>0</v>
      </c>
      <c r="G44">
        <v>0</v>
      </c>
      <c r="H44">
        <v>160</v>
      </c>
      <c r="I44">
        <v>1</v>
      </c>
      <c r="J44">
        <v>1.4</v>
      </c>
      <c r="K44">
        <v>0</v>
      </c>
      <c r="L44">
        <v>0</v>
      </c>
      <c r="M44">
        <v>2</v>
      </c>
      <c r="N44">
        <v>1</v>
      </c>
      <c r="O44">
        <f t="shared" si="0"/>
        <v>0</v>
      </c>
    </row>
    <row r="45" spans="1:15">
      <c r="A45">
        <v>54</v>
      </c>
      <c r="B45">
        <v>0</v>
      </c>
      <c r="C45">
        <v>2</v>
      </c>
      <c r="D45">
        <v>135</v>
      </c>
      <c r="E45">
        <v>304</v>
      </c>
      <c r="F45">
        <v>1</v>
      </c>
      <c r="G45">
        <v>1</v>
      </c>
      <c r="H45">
        <v>170</v>
      </c>
      <c r="I45">
        <v>0</v>
      </c>
      <c r="J45">
        <v>0</v>
      </c>
      <c r="K45">
        <v>2</v>
      </c>
      <c r="L45">
        <v>0</v>
      </c>
      <c r="M45">
        <v>2</v>
      </c>
      <c r="N45">
        <v>1</v>
      </c>
      <c r="O45">
        <f t="shared" si="0"/>
        <v>1</v>
      </c>
    </row>
    <row r="46" spans="1:15">
      <c r="A46">
        <v>54</v>
      </c>
      <c r="B46">
        <v>1</v>
      </c>
      <c r="C46">
        <v>2</v>
      </c>
      <c r="D46">
        <v>150</v>
      </c>
      <c r="E46">
        <v>232</v>
      </c>
      <c r="F46">
        <v>0</v>
      </c>
      <c r="G46">
        <v>0</v>
      </c>
      <c r="H46">
        <v>165</v>
      </c>
      <c r="I46">
        <v>0</v>
      </c>
      <c r="J46">
        <v>1.6</v>
      </c>
      <c r="K46">
        <v>2</v>
      </c>
      <c r="L46">
        <v>0</v>
      </c>
      <c r="M46">
        <v>3</v>
      </c>
      <c r="N46">
        <v>1</v>
      </c>
      <c r="O46">
        <f t="shared" si="0"/>
        <v>1</v>
      </c>
    </row>
    <row r="47" spans="1:15">
      <c r="A47">
        <v>65</v>
      </c>
      <c r="B47">
        <v>0</v>
      </c>
      <c r="C47">
        <v>2</v>
      </c>
      <c r="D47">
        <v>155</v>
      </c>
      <c r="E47">
        <v>269</v>
      </c>
      <c r="F47">
        <v>0</v>
      </c>
      <c r="G47">
        <v>1</v>
      </c>
      <c r="H47">
        <v>148</v>
      </c>
      <c r="I47">
        <v>0</v>
      </c>
      <c r="J47">
        <v>0.8</v>
      </c>
      <c r="K47">
        <v>2</v>
      </c>
      <c r="L47">
        <v>0</v>
      </c>
      <c r="M47">
        <v>2</v>
      </c>
      <c r="N47">
        <v>1</v>
      </c>
      <c r="O47">
        <f t="shared" si="0"/>
        <v>1</v>
      </c>
    </row>
    <row r="48" spans="1:15">
      <c r="A48">
        <v>65</v>
      </c>
      <c r="B48">
        <v>0</v>
      </c>
      <c r="C48">
        <v>2</v>
      </c>
      <c r="D48">
        <v>160</v>
      </c>
      <c r="E48">
        <v>360</v>
      </c>
      <c r="F48">
        <v>0</v>
      </c>
      <c r="G48">
        <v>0</v>
      </c>
      <c r="H48">
        <v>151</v>
      </c>
      <c r="I48">
        <v>0</v>
      </c>
      <c r="J48">
        <v>0.8</v>
      </c>
      <c r="K48">
        <v>2</v>
      </c>
      <c r="L48">
        <v>0</v>
      </c>
      <c r="M48">
        <v>2</v>
      </c>
      <c r="N48">
        <v>1</v>
      </c>
      <c r="O48">
        <f t="shared" si="0"/>
        <v>1</v>
      </c>
    </row>
    <row r="49" spans="1:15">
      <c r="A49">
        <v>51</v>
      </c>
      <c r="B49">
        <v>0</v>
      </c>
      <c r="C49">
        <v>2</v>
      </c>
      <c r="D49">
        <v>140</v>
      </c>
      <c r="E49">
        <v>308</v>
      </c>
      <c r="F49">
        <v>0</v>
      </c>
      <c r="G49">
        <v>0</v>
      </c>
      <c r="H49">
        <v>142</v>
      </c>
      <c r="I49">
        <v>0</v>
      </c>
      <c r="J49">
        <v>1.5</v>
      </c>
      <c r="K49">
        <v>2</v>
      </c>
      <c r="L49">
        <v>1</v>
      </c>
      <c r="M49">
        <v>2</v>
      </c>
      <c r="N49">
        <v>1</v>
      </c>
      <c r="O49">
        <f t="shared" si="0"/>
        <v>1</v>
      </c>
    </row>
    <row r="50" spans="1:15">
      <c r="A50">
        <v>48</v>
      </c>
      <c r="B50">
        <v>1</v>
      </c>
      <c r="C50">
        <v>1</v>
      </c>
      <c r="D50">
        <v>130</v>
      </c>
      <c r="E50">
        <v>245</v>
      </c>
      <c r="F50">
        <v>0</v>
      </c>
      <c r="G50">
        <v>0</v>
      </c>
      <c r="H50">
        <v>180</v>
      </c>
      <c r="I50">
        <v>0</v>
      </c>
      <c r="J50">
        <v>0.2</v>
      </c>
      <c r="K50">
        <v>1</v>
      </c>
      <c r="L50">
        <v>0</v>
      </c>
      <c r="M50">
        <v>2</v>
      </c>
      <c r="N50">
        <v>1</v>
      </c>
      <c r="O50">
        <f t="shared" si="0"/>
        <v>1</v>
      </c>
    </row>
    <row r="51" spans="1:15">
      <c r="A51">
        <v>45</v>
      </c>
      <c r="B51">
        <v>1</v>
      </c>
      <c r="C51">
        <v>0</v>
      </c>
      <c r="D51">
        <v>104</v>
      </c>
      <c r="E51">
        <v>208</v>
      </c>
      <c r="F51">
        <v>0</v>
      </c>
      <c r="G51">
        <v>0</v>
      </c>
      <c r="H51">
        <v>148</v>
      </c>
      <c r="I51">
        <v>1</v>
      </c>
      <c r="J51">
        <v>3</v>
      </c>
      <c r="K51">
        <v>1</v>
      </c>
      <c r="L51">
        <v>0</v>
      </c>
      <c r="M51">
        <v>2</v>
      </c>
      <c r="N51">
        <v>1</v>
      </c>
      <c r="O51">
        <f t="shared" si="0"/>
        <v>1</v>
      </c>
    </row>
    <row r="52" spans="1:15">
      <c r="A52">
        <v>53</v>
      </c>
      <c r="B52">
        <v>0</v>
      </c>
      <c r="C52">
        <v>0</v>
      </c>
      <c r="D52">
        <v>130</v>
      </c>
      <c r="E52">
        <v>264</v>
      </c>
      <c r="F52">
        <v>0</v>
      </c>
      <c r="G52">
        <v>0</v>
      </c>
      <c r="H52">
        <v>143</v>
      </c>
      <c r="I52">
        <v>0</v>
      </c>
      <c r="J52">
        <v>0.4</v>
      </c>
      <c r="K52">
        <v>1</v>
      </c>
      <c r="L52">
        <v>0</v>
      </c>
      <c r="M52">
        <v>2</v>
      </c>
      <c r="N52">
        <v>1</v>
      </c>
      <c r="O52">
        <f t="shared" si="0"/>
        <v>1</v>
      </c>
    </row>
    <row r="53" spans="1:15">
      <c r="A53">
        <v>39</v>
      </c>
      <c r="B53">
        <v>1</v>
      </c>
      <c r="C53">
        <v>2</v>
      </c>
      <c r="D53">
        <v>140</v>
      </c>
      <c r="E53">
        <v>321</v>
      </c>
      <c r="F53">
        <v>0</v>
      </c>
      <c r="G53">
        <v>0</v>
      </c>
      <c r="H53">
        <v>182</v>
      </c>
      <c r="I53">
        <v>0</v>
      </c>
      <c r="J53">
        <v>0</v>
      </c>
      <c r="K53">
        <v>2</v>
      </c>
      <c r="L53">
        <v>0</v>
      </c>
      <c r="M53">
        <v>2</v>
      </c>
      <c r="N53">
        <v>1</v>
      </c>
      <c r="O53">
        <f t="shared" si="0"/>
        <v>1</v>
      </c>
    </row>
    <row r="54" spans="1:15">
      <c r="A54">
        <v>52</v>
      </c>
      <c r="B54">
        <v>1</v>
      </c>
      <c r="C54">
        <v>1</v>
      </c>
      <c r="D54">
        <v>120</v>
      </c>
      <c r="E54">
        <v>325</v>
      </c>
      <c r="F54">
        <v>0</v>
      </c>
      <c r="G54">
        <v>1</v>
      </c>
      <c r="H54">
        <v>172</v>
      </c>
      <c r="I54">
        <v>0</v>
      </c>
      <c r="J54">
        <v>0.2</v>
      </c>
      <c r="K54">
        <v>2</v>
      </c>
      <c r="L54">
        <v>0</v>
      </c>
      <c r="M54">
        <v>2</v>
      </c>
      <c r="N54">
        <v>1</v>
      </c>
      <c r="O54">
        <f t="shared" si="0"/>
        <v>1</v>
      </c>
    </row>
    <row r="55" spans="1:15">
      <c r="A55">
        <v>44</v>
      </c>
      <c r="B55">
        <v>1</v>
      </c>
      <c r="C55">
        <v>2</v>
      </c>
      <c r="D55">
        <v>140</v>
      </c>
      <c r="E55">
        <v>235</v>
      </c>
      <c r="F55">
        <v>0</v>
      </c>
      <c r="G55">
        <v>0</v>
      </c>
      <c r="H55">
        <v>180</v>
      </c>
      <c r="I55">
        <v>0</v>
      </c>
      <c r="J55">
        <v>0</v>
      </c>
      <c r="K55">
        <v>2</v>
      </c>
      <c r="L55">
        <v>0</v>
      </c>
      <c r="M55">
        <v>2</v>
      </c>
      <c r="N55">
        <v>1</v>
      </c>
      <c r="O55">
        <f t="shared" si="0"/>
        <v>1</v>
      </c>
    </row>
    <row r="56" spans="1:15">
      <c r="A56">
        <v>47</v>
      </c>
      <c r="B56">
        <v>1</v>
      </c>
      <c r="C56">
        <v>2</v>
      </c>
      <c r="D56">
        <v>138</v>
      </c>
      <c r="E56">
        <v>257</v>
      </c>
      <c r="F56">
        <v>0</v>
      </c>
      <c r="G56">
        <v>0</v>
      </c>
      <c r="H56">
        <v>156</v>
      </c>
      <c r="I56">
        <v>0</v>
      </c>
      <c r="J56">
        <v>0</v>
      </c>
      <c r="K56">
        <v>2</v>
      </c>
      <c r="L56">
        <v>0</v>
      </c>
      <c r="M56">
        <v>2</v>
      </c>
      <c r="N56">
        <v>1</v>
      </c>
      <c r="O56">
        <f t="shared" si="0"/>
        <v>1</v>
      </c>
    </row>
    <row r="57" spans="1:15">
      <c r="A57">
        <v>53</v>
      </c>
      <c r="B57">
        <v>0</v>
      </c>
      <c r="C57">
        <v>2</v>
      </c>
      <c r="D57">
        <v>128</v>
      </c>
      <c r="E57">
        <v>216</v>
      </c>
      <c r="F57">
        <v>0</v>
      </c>
      <c r="G57">
        <v>0</v>
      </c>
      <c r="H57">
        <v>115</v>
      </c>
      <c r="I57">
        <v>0</v>
      </c>
      <c r="J57">
        <v>0</v>
      </c>
      <c r="K57">
        <v>2</v>
      </c>
      <c r="L57">
        <v>0</v>
      </c>
      <c r="M57">
        <v>0</v>
      </c>
      <c r="N57">
        <v>1</v>
      </c>
      <c r="O57">
        <f t="shared" si="0"/>
        <v>1</v>
      </c>
    </row>
    <row r="58" spans="1:15">
      <c r="A58">
        <v>53</v>
      </c>
      <c r="B58">
        <v>0</v>
      </c>
      <c r="C58">
        <v>0</v>
      </c>
      <c r="D58">
        <v>138</v>
      </c>
      <c r="E58">
        <v>234</v>
      </c>
      <c r="F58">
        <v>0</v>
      </c>
      <c r="G58">
        <v>0</v>
      </c>
      <c r="H58">
        <v>160</v>
      </c>
      <c r="I58">
        <v>0</v>
      </c>
      <c r="J58">
        <v>0</v>
      </c>
      <c r="K58">
        <v>2</v>
      </c>
      <c r="L58">
        <v>0</v>
      </c>
      <c r="M58">
        <v>2</v>
      </c>
      <c r="N58">
        <v>1</v>
      </c>
      <c r="O58">
        <f t="shared" si="0"/>
        <v>1</v>
      </c>
    </row>
    <row r="59" spans="1:15">
      <c r="A59">
        <v>51</v>
      </c>
      <c r="B59">
        <v>0</v>
      </c>
      <c r="C59">
        <v>2</v>
      </c>
      <c r="D59">
        <v>130</v>
      </c>
      <c r="E59">
        <v>256</v>
      </c>
      <c r="F59">
        <v>0</v>
      </c>
      <c r="G59">
        <v>0</v>
      </c>
      <c r="H59">
        <v>149</v>
      </c>
      <c r="I59">
        <v>0</v>
      </c>
      <c r="J59">
        <v>0.5</v>
      </c>
      <c r="K59">
        <v>2</v>
      </c>
      <c r="L59">
        <v>0</v>
      </c>
      <c r="M59">
        <v>2</v>
      </c>
      <c r="N59">
        <v>1</v>
      </c>
      <c r="O59">
        <f t="shared" si="0"/>
        <v>1</v>
      </c>
    </row>
    <row r="60" spans="1:15">
      <c r="A60">
        <v>66</v>
      </c>
      <c r="B60">
        <v>1</v>
      </c>
      <c r="C60">
        <v>0</v>
      </c>
      <c r="D60">
        <v>120</v>
      </c>
      <c r="E60">
        <v>302</v>
      </c>
      <c r="F60">
        <v>0</v>
      </c>
      <c r="G60">
        <v>0</v>
      </c>
      <c r="H60">
        <v>151</v>
      </c>
      <c r="I60">
        <v>0</v>
      </c>
      <c r="J60">
        <v>0.4</v>
      </c>
      <c r="K60">
        <v>1</v>
      </c>
      <c r="L60">
        <v>0</v>
      </c>
      <c r="M60">
        <v>2</v>
      </c>
      <c r="N60">
        <v>1</v>
      </c>
      <c r="O60">
        <f t="shared" si="0"/>
        <v>1</v>
      </c>
    </row>
    <row r="61" spans="1:15">
      <c r="A61">
        <v>62</v>
      </c>
      <c r="B61">
        <v>1</v>
      </c>
      <c r="C61">
        <v>2</v>
      </c>
      <c r="D61">
        <v>130</v>
      </c>
      <c r="E61">
        <v>231</v>
      </c>
      <c r="F61">
        <v>0</v>
      </c>
      <c r="G61">
        <v>1</v>
      </c>
      <c r="H61">
        <v>146</v>
      </c>
      <c r="I61">
        <v>0</v>
      </c>
      <c r="J61">
        <v>1.8</v>
      </c>
      <c r="K61">
        <v>1</v>
      </c>
      <c r="L61">
        <v>3</v>
      </c>
      <c r="M61">
        <v>3</v>
      </c>
      <c r="N61">
        <v>1</v>
      </c>
      <c r="O61">
        <f t="shared" si="0"/>
        <v>1</v>
      </c>
    </row>
    <row r="62" spans="1:15" hidden="1">
      <c r="A62">
        <v>44</v>
      </c>
      <c r="B62">
        <v>0</v>
      </c>
      <c r="C62">
        <v>2</v>
      </c>
      <c r="D62">
        <v>108</v>
      </c>
      <c r="E62">
        <v>141</v>
      </c>
      <c r="F62">
        <v>0</v>
      </c>
      <c r="G62">
        <v>1</v>
      </c>
      <c r="H62">
        <v>175</v>
      </c>
      <c r="I62">
        <v>0</v>
      </c>
      <c r="J62">
        <v>0.6</v>
      </c>
      <c r="K62">
        <v>1</v>
      </c>
      <c r="L62">
        <v>0</v>
      </c>
      <c r="M62">
        <v>2</v>
      </c>
      <c r="N62">
        <v>1</v>
      </c>
      <c r="O62">
        <f t="shared" si="0"/>
        <v>0</v>
      </c>
    </row>
    <row r="63" spans="1:15">
      <c r="A63">
        <v>63</v>
      </c>
      <c r="B63">
        <v>0</v>
      </c>
      <c r="C63">
        <v>2</v>
      </c>
      <c r="D63">
        <v>135</v>
      </c>
      <c r="E63">
        <v>252</v>
      </c>
      <c r="F63">
        <v>0</v>
      </c>
      <c r="G63">
        <v>0</v>
      </c>
      <c r="H63">
        <v>172</v>
      </c>
      <c r="I63">
        <v>0</v>
      </c>
      <c r="J63">
        <v>0</v>
      </c>
      <c r="K63">
        <v>2</v>
      </c>
      <c r="L63">
        <v>0</v>
      </c>
      <c r="M63">
        <v>2</v>
      </c>
      <c r="N63">
        <v>1</v>
      </c>
      <c r="O63">
        <f t="shared" si="0"/>
        <v>1</v>
      </c>
    </row>
    <row r="64" spans="1:15">
      <c r="A64">
        <v>52</v>
      </c>
      <c r="B64">
        <v>1</v>
      </c>
      <c r="C64">
        <v>1</v>
      </c>
      <c r="D64">
        <v>134</v>
      </c>
      <c r="E64">
        <v>201</v>
      </c>
      <c r="F64">
        <v>0</v>
      </c>
      <c r="G64">
        <v>1</v>
      </c>
      <c r="H64">
        <v>158</v>
      </c>
      <c r="I64">
        <v>0</v>
      </c>
      <c r="J64">
        <v>0.8</v>
      </c>
      <c r="K64">
        <v>2</v>
      </c>
      <c r="L64">
        <v>1</v>
      </c>
      <c r="M64">
        <v>2</v>
      </c>
      <c r="N64">
        <v>1</v>
      </c>
      <c r="O64">
        <f t="shared" si="0"/>
        <v>1</v>
      </c>
    </row>
    <row r="65" spans="1:15">
      <c r="A65">
        <v>48</v>
      </c>
      <c r="B65">
        <v>1</v>
      </c>
      <c r="C65">
        <v>0</v>
      </c>
      <c r="D65">
        <v>122</v>
      </c>
      <c r="E65">
        <v>222</v>
      </c>
      <c r="F65">
        <v>0</v>
      </c>
      <c r="G65">
        <v>0</v>
      </c>
      <c r="H65">
        <v>186</v>
      </c>
      <c r="I65">
        <v>0</v>
      </c>
      <c r="J65">
        <v>0</v>
      </c>
      <c r="K65">
        <v>2</v>
      </c>
      <c r="L65">
        <v>0</v>
      </c>
      <c r="M65">
        <v>2</v>
      </c>
      <c r="N65">
        <v>1</v>
      </c>
      <c r="O65">
        <f t="shared" si="0"/>
        <v>1</v>
      </c>
    </row>
    <row r="66" spans="1:15">
      <c r="A66">
        <v>45</v>
      </c>
      <c r="B66">
        <v>1</v>
      </c>
      <c r="C66">
        <v>0</v>
      </c>
      <c r="D66">
        <v>115</v>
      </c>
      <c r="E66">
        <v>260</v>
      </c>
      <c r="F66">
        <v>0</v>
      </c>
      <c r="G66">
        <v>0</v>
      </c>
      <c r="H66">
        <v>185</v>
      </c>
      <c r="I66">
        <v>0</v>
      </c>
      <c r="J66">
        <v>0</v>
      </c>
      <c r="K66">
        <v>2</v>
      </c>
      <c r="L66">
        <v>0</v>
      </c>
      <c r="M66">
        <v>2</v>
      </c>
      <c r="N66">
        <v>1</v>
      </c>
      <c r="O66">
        <f t="shared" si="0"/>
        <v>1</v>
      </c>
    </row>
    <row r="67" spans="1:15" hidden="1">
      <c r="A67">
        <v>34</v>
      </c>
      <c r="B67">
        <v>1</v>
      </c>
      <c r="C67">
        <v>3</v>
      </c>
      <c r="D67">
        <v>118</v>
      </c>
      <c r="E67">
        <v>182</v>
      </c>
      <c r="F67">
        <v>0</v>
      </c>
      <c r="G67">
        <v>0</v>
      </c>
      <c r="H67">
        <v>174</v>
      </c>
      <c r="I67">
        <v>0</v>
      </c>
      <c r="J67">
        <v>0</v>
      </c>
      <c r="K67">
        <v>2</v>
      </c>
      <c r="L67">
        <v>0</v>
      </c>
      <c r="M67">
        <v>2</v>
      </c>
      <c r="N67">
        <v>1</v>
      </c>
      <c r="O67">
        <f t="shared" si="0"/>
        <v>0</v>
      </c>
    </row>
    <row r="68" spans="1:15">
      <c r="A68">
        <v>57</v>
      </c>
      <c r="B68">
        <v>0</v>
      </c>
      <c r="C68">
        <v>0</v>
      </c>
      <c r="D68">
        <v>128</v>
      </c>
      <c r="E68">
        <v>303</v>
      </c>
      <c r="F68">
        <v>0</v>
      </c>
      <c r="G68">
        <v>0</v>
      </c>
      <c r="H68">
        <v>159</v>
      </c>
      <c r="I68">
        <v>0</v>
      </c>
      <c r="J68">
        <v>0</v>
      </c>
      <c r="K68">
        <v>2</v>
      </c>
      <c r="L68">
        <v>1</v>
      </c>
      <c r="M68">
        <v>2</v>
      </c>
      <c r="N68">
        <v>1</v>
      </c>
      <c r="O68">
        <f t="shared" si="0"/>
        <v>1</v>
      </c>
    </row>
    <row r="69" spans="1:15">
      <c r="A69">
        <v>71</v>
      </c>
      <c r="B69">
        <v>0</v>
      </c>
      <c r="C69">
        <v>2</v>
      </c>
      <c r="D69">
        <v>110</v>
      </c>
      <c r="E69">
        <v>265</v>
      </c>
      <c r="F69">
        <v>1</v>
      </c>
      <c r="G69">
        <v>0</v>
      </c>
      <c r="H69">
        <v>130</v>
      </c>
      <c r="I69">
        <v>0</v>
      </c>
      <c r="J69">
        <v>0</v>
      </c>
      <c r="K69">
        <v>2</v>
      </c>
      <c r="L69">
        <v>1</v>
      </c>
      <c r="M69">
        <v>2</v>
      </c>
      <c r="N69">
        <v>1</v>
      </c>
      <c r="O69">
        <f t="shared" si="0"/>
        <v>1</v>
      </c>
    </row>
    <row r="70" spans="1:15">
      <c r="A70">
        <v>54</v>
      </c>
      <c r="B70">
        <v>1</v>
      </c>
      <c r="C70">
        <v>1</v>
      </c>
      <c r="D70">
        <v>108</v>
      </c>
      <c r="E70">
        <v>309</v>
      </c>
      <c r="F70">
        <v>0</v>
      </c>
      <c r="G70">
        <v>1</v>
      </c>
      <c r="H70">
        <v>156</v>
      </c>
      <c r="I70">
        <v>0</v>
      </c>
      <c r="J70">
        <v>0</v>
      </c>
      <c r="K70">
        <v>2</v>
      </c>
      <c r="L70">
        <v>0</v>
      </c>
      <c r="M70">
        <v>3</v>
      </c>
      <c r="N70">
        <v>1</v>
      </c>
      <c r="O70">
        <f t="shared" si="0"/>
        <v>1</v>
      </c>
    </row>
    <row r="71" spans="1:15" hidden="1">
      <c r="A71">
        <v>52</v>
      </c>
      <c r="B71">
        <v>1</v>
      </c>
      <c r="C71">
        <v>3</v>
      </c>
      <c r="D71">
        <v>118</v>
      </c>
      <c r="E71">
        <v>186</v>
      </c>
      <c r="F71">
        <v>0</v>
      </c>
      <c r="G71">
        <v>0</v>
      </c>
      <c r="H71">
        <v>190</v>
      </c>
      <c r="I71">
        <v>0</v>
      </c>
      <c r="J71">
        <v>0</v>
      </c>
      <c r="K71">
        <v>1</v>
      </c>
      <c r="L71">
        <v>0</v>
      </c>
      <c r="M71">
        <v>1</v>
      </c>
      <c r="N71">
        <v>1</v>
      </c>
      <c r="O71">
        <f t="shared" si="0"/>
        <v>0</v>
      </c>
    </row>
    <row r="72" spans="1:15">
      <c r="A72">
        <v>41</v>
      </c>
      <c r="B72">
        <v>1</v>
      </c>
      <c r="C72">
        <v>1</v>
      </c>
      <c r="D72">
        <v>135</v>
      </c>
      <c r="E72">
        <v>203</v>
      </c>
      <c r="F72">
        <v>0</v>
      </c>
      <c r="G72">
        <v>1</v>
      </c>
      <c r="H72">
        <v>132</v>
      </c>
      <c r="I72">
        <v>0</v>
      </c>
      <c r="J72">
        <v>0</v>
      </c>
      <c r="K72">
        <v>1</v>
      </c>
      <c r="L72">
        <v>0</v>
      </c>
      <c r="M72">
        <v>1</v>
      </c>
      <c r="N72">
        <v>1</v>
      </c>
      <c r="O72">
        <f t="shared" si="0"/>
        <v>1</v>
      </c>
    </row>
    <row r="73" spans="1:15">
      <c r="A73">
        <v>58</v>
      </c>
      <c r="B73">
        <v>1</v>
      </c>
      <c r="C73">
        <v>2</v>
      </c>
      <c r="D73">
        <v>140</v>
      </c>
      <c r="E73">
        <v>211</v>
      </c>
      <c r="F73">
        <v>1</v>
      </c>
      <c r="G73">
        <v>0</v>
      </c>
      <c r="H73">
        <v>165</v>
      </c>
      <c r="I73">
        <v>0</v>
      </c>
      <c r="J73">
        <v>0</v>
      </c>
      <c r="K73">
        <v>2</v>
      </c>
      <c r="L73">
        <v>0</v>
      </c>
      <c r="M73">
        <v>2</v>
      </c>
      <c r="N73">
        <v>1</v>
      </c>
      <c r="O73">
        <f t="shared" si="0"/>
        <v>1</v>
      </c>
    </row>
    <row r="74" spans="1:15" hidden="1">
      <c r="A74">
        <v>35</v>
      </c>
      <c r="B74">
        <v>0</v>
      </c>
      <c r="C74">
        <v>0</v>
      </c>
      <c r="D74">
        <v>138</v>
      </c>
      <c r="E74">
        <v>183</v>
      </c>
      <c r="F74">
        <v>0</v>
      </c>
      <c r="G74">
        <v>1</v>
      </c>
      <c r="H74">
        <v>182</v>
      </c>
      <c r="I74">
        <v>0</v>
      </c>
      <c r="J74">
        <v>1.4</v>
      </c>
      <c r="K74">
        <v>2</v>
      </c>
      <c r="L74">
        <v>0</v>
      </c>
      <c r="M74">
        <v>2</v>
      </c>
      <c r="N74">
        <v>1</v>
      </c>
      <c r="O74">
        <f t="shared" ref="O74:O137" si="1">--SUBTOTAL(103,A74)</f>
        <v>0</v>
      </c>
    </row>
    <row r="75" spans="1:15">
      <c r="A75">
        <v>51</v>
      </c>
      <c r="B75">
        <v>1</v>
      </c>
      <c r="C75">
        <v>2</v>
      </c>
      <c r="D75">
        <v>100</v>
      </c>
      <c r="E75">
        <v>222</v>
      </c>
      <c r="F75">
        <v>0</v>
      </c>
      <c r="G75">
        <v>1</v>
      </c>
      <c r="H75">
        <v>143</v>
      </c>
      <c r="I75">
        <v>1</v>
      </c>
      <c r="J75">
        <v>1.2</v>
      </c>
      <c r="K75">
        <v>1</v>
      </c>
      <c r="L75">
        <v>0</v>
      </c>
      <c r="M75">
        <v>2</v>
      </c>
      <c r="N75">
        <v>1</v>
      </c>
      <c r="O75">
        <f t="shared" si="1"/>
        <v>1</v>
      </c>
    </row>
    <row r="76" spans="1:15">
      <c r="A76">
        <v>45</v>
      </c>
      <c r="B76">
        <v>0</v>
      </c>
      <c r="C76">
        <v>1</v>
      </c>
      <c r="D76">
        <v>130</v>
      </c>
      <c r="E76">
        <v>234</v>
      </c>
      <c r="F76">
        <v>0</v>
      </c>
      <c r="G76">
        <v>0</v>
      </c>
      <c r="H76">
        <v>175</v>
      </c>
      <c r="I76">
        <v>0</v>
      </c>
      <c r="J76">
        <v>0.6</v>
      </c>
      <c r="K76">
        <v>1</v>
      </c>
      <c r="L76">
        <v>0</v>
      </c>
      <c r="M76">
        <v>2</v>
      </c>
      <c r="N76">
        <v>1</v>
      </c>
      <c r="O76">
        <f t="shared" si="1"/>
        <v>1</v>
      </c>
    </row>
    <row r="77" spans="1:15">
      <c r="A77">
        <v>44</v>
      </c>
      <c r="B77">
        <v>1</v>
      </c>
      <c r="C77">
        <v>1</v>
      </c>
      <c r="D77">
        <v>120</v>
      </c>
      <c r="E77">
        <v>220</v>
      </c>
      <c r="F77">
        <v>0</v>
      </c>
      <c r="G77">
        <v>1</v>
      </c>
      <c r="H77">
        <v>170</v>
      </c>
      <c r="I77">
        <v>0</v>
      </c>
      <c r="J77">
        <v>0</v>
      </c>
      <c r="K77">
        <v>2</v>
      </c>
      <c r="L77">
        <v>0</v>
      </c>
      <c r="M77">
        <v>2</v>
      </c>
      <c r="N77">
        <v>1</v>
      </c>
      <c r="O77">
        <f t="shared" si="1"/>
        <v>1</v>
      </c>
    </row>
    <row r="78" spans="1:15">
      <c r="A78">
        <v>62</v>
      </c>
      <c r="B78">
        <v>0</v>
      </c>
      <c r="C78">
        <v>0</v>
      </c>
      <c r="D78">
        <v>124</v>
      </c>
      <c r="E78">
        <v>209</v>
      </c>
      <c r="F78">
        <v>0</v>
      </c>
      <c r="G78">
        <v>1</v>
      </c>
      <c r="H78">
        <v>163</v>
      </c>
      <c r="I78">
        <v>0</v>
      </c>
      <c r="J78">
        <v>0</v>
      </c>
      <c r="K78">
        <v>2</v>
      </c>
      <c r="L78">
        <v>0</v>
      </c>
      <c r="M78">
        <v>2</v>
      </c>
      <c r="N78">
        <v>1</v>
      </c>
      <c r="O78">
        <f t="shared" si="1"/>
        <v>1</v>
      </c>
    </row>
    <row r="79" spans="1:15">
      <c r="A79">
        <v>54</v>
      </c>
      <c r="B79">
        <v>1</v>
      </c>
      <c r="C79">
        <v>2</v>
      </c>
      <c r="D79">
        <v>120</v>
      </c>
      <c r="E79">
        <v>258</v>
      </c>
      <c r="F79">
        <v>0</v>
      </c>
      <c r="G79">
        <v>0</v>
      </c>
      <c r="H79">
        <v>147</v>
      </c>
      <c r="I79">
        <v>0</v>
      </c>
      <c r="J79">
        <v>0.4</v>
      </c>
      <c r="K79">
        <v>1</v>
      </c>
      <c r="L79">
        <v>0</v>
      </c>
      <c r="M79">
        <v>3</v>
      </c>
      <c r="N79">
        <v>1</v>
      </c>
      <c r="O79">
        <f t="shared" si="1"/>
        <v>1</v>
      </c>
    </row>
    <row r="80" spans="1:15">
      <c r="A80">
        <v>51</v>
      </c>
      <c r="B80">
        <v>1</v>
      </c>
      <c r="C80">
        <v>2</v>
      </c>
      <c r="D80">
        <v>94</v>
      </c>
      <c r="E80">
        <v>227</v>
      </c>
      <c r="F80">
        <v>0</v>
      </c>
      <c r="G80">
        <v>1</v>
      </c>
      <c r="H80">
        <v>154</v>
      </c>
      <c r="I80">
        <v>1</v>
      </c>
      <c r="J80">
        <v>0</v>
      </c>
      <c r="K80">
        <v>2</v>
      </c>
      <c r="L80">
        <v>1</v>
      </c>
      <c r="M80">
        <v>3</v>
      </c>
      <c r="N80">
        <v>1</v>
      </c>
      <c r="O80">
        <f t="shared" si="1"/>
        <v>1</v>
      </c>
    </row>
    <row r="81" spans="1:15">
      <c r="A81">
        <v>29</v>
      </c>
      <c r="B81">
        <v>1</v>
      </c>
      <c r="C81">
        <v>1</v>
      </c>
      <c r="D81">
        <v>130</v>
      </c>
      <c r="E81">
        <v>204</v>
      </c>
      <c r="F81">
        <v>0</v>
      </c>
      <c r="G81">
        <v>0</v>
      </c>
      <c r="H81">
        <v>202</v>
      </c>
      <c r="I81">
        <v>0</v>
      </c>
      <c r="J81">
        <v>0</v>
      </c>
      <c r="K81">
        <v>2</v>
      </c>
      <c r="L81">
        <v>0</v>
      </c>
      <c r="M81">
        <v>2</v>
      </c>
      <c r="N81">
        <v>1</v>
      </c>
      <c r="O81">
        <f t="shared" si="1"/>
        <v>1</v>
      </c>
    </row>
    <row r="82" spans="1:15">
      <c r="A82">
        <v>51</v>
      </c>
      <c r="B82">
        <v>1</v>
      </c>
      <c r="C82">
        <v>0</v>
      </c>
      <c r="D82">
        <v>140</v>
      </c>
      <c r="E82">
        <v>261</v>
      </c>
      <c r="F82">
        <v>0</v>
      </c>
      <c r="G82">
        <v>0</v>
      </c>
      <c r="H82">
        <v>186</v>
      </c>
      <c r="I82">
        <v>1</v>
      </c>
      <c r="J82">
        <v>0</v>
      </c>
      <c r="K82">
        <v>2</v>
      </c>
      <c r="L82">
        <v>0</v>
      </c>
      <c r="M82">
        <v>2</v>
      </c>
      <c r="N82">
        <v>1</v>
      </c>
      <c r="O82">
        <f t="shared" si="1"/>
        <v>1</v>
      </c>
    </row>
    <row r="83" spans="1:15">
      <c r="A83">
        <v>43</v>
      </c>
      <c r="B83">
        <v>0</v>
      </c>
      <c r="C83">
        <v>2</v>
      </c>
      <c r="D83">
        <v>122</v>
      </c>
      <c r="E83">
        <v>213</v>
      </c>
      <c r="F83">
        <v>0</v>
      </c>
      <c r="G83">
        <v>1</v>
      </c>
      <c r="H83">
        <v>165</v>
      </c>
      <c r="I83">
        <v>0</v>
      </c>
      <c r="J83">
        <v>0.2</v>
      </c>
      <c r="K83">
        <v>1</v>
      </c>
      <c r="L83">
        <v>0</v>
      </c>
      <c r="M83">
        <v>2</v>
      </c>
      <c r="N83">
        <v>1</v>
      </c>
      <c r="O83">
        <f t="shared" si="1"/>
        <v>1</v>
      </c>
    </row>
    <row r="84" spans="1:15">
      <c r="A84">
        <v>55</v>
      </c>
      <c r="B84">
        <v>0</v>
      </c>
      <c r="C84">
        <v>1</v>
      </c>
      <c r="D84">
        <v>135</v>
      </c>
      <c r="E84">
        <v>250</v>
      </c>
      <c r="F84">
        <v>0</v>
      </c>
      <c r="G84">
        <v>0</v>
      </c>
      <c r="H84">
        <v>161</v>
      </c>
      <c r="I84">
        <v>0</v>
      </c>
      <c r="J84">
        <v>1.4</v>
      </c>
      <c r="K84">
        <v>1</v>
      </c>
      <c r="L84">
        <v>0</v>
      </c>
      <c r="M84">
        <v>2</v>
      </c>
      <c r="N84">
        <v>1</v>
      </c>
      <c r="O84">
        <f t="shared" si="1"/>
        <v>1</v>
      </c>
    </row>
    <row r="85" spans="1:15">
      <c r="A85">
        <v>51</v>
      </c>
      <c r="B85">
        <v>1</v>
      </c>
      <c r="C85">
        <v>2</v>
      </c>
      <c r="D85">
        <v>125</v>
      </c>
      <c r="E85">
        <v>245</v>
      </c>
      <c r="F85">
        <v>1</v>
      </c>
      <c r="G85">
        <v>0</v>
      </c>
      <c r="H85">
        <v>166</v>
      </c>
      <c r="I85">
        <v>0</v>
      </c>
      <c r="J85">
        <v>2.4</v>
      </c>
      <c r="K85">
        <v>1</v>
      </c>
      <c r="L85">
        <v>0</v>
      </c>
      <c r="M85">
        <v>2</v>
      </c>
      <c r="N85">
        <v>1</v>
      </c>
      <c r="O85">
        <f t="shared" si="1"/>
        <v>1</v>
      </c>
    </row>
    <row r="86" spans="1:15">
      <c r="A86">
        <v>59</v>
      </c>
      <c r="B86">
        <v>1</v>
      </c>
      <c r="C86">
        <v>1</v>
      </c>
      <c r="D86">
        <v>140</v>
      </c>
      <c r="E86">
        <v>221</v>
      </c>
      <c r="F86">
        <v>0</v>
      </c>
      <c r="G86">
        <v>1</v>
      </c>
      <c r="H86">
        <v>164</v>
      </c>
      <c r="I86">
        <v>1</v>
      </c>
      <c r="J86">
        <v>0</v>
      </c>
      <c r="K86">
        <v>2</v>
      </c>
      <c r="L86">
        <v>0</v>
      </c>
      <c r="M86">
        <v>2</v>
      </c>
      <c r="N86">
        <v>1</v>
      </c>
      <c r="O86">
        <f t="shared" si="1"/>
        <v>1</v>
      </c>
    </row>
    <row r="87" spans="1:15">
      <c r="A87">
        <v>52</v>
      </c>
      <c r="B87">
        <v>1</v>
      </c>
      <c r="C87">
        <v>1</v>
      </c>
      <c r="D87">
        <v>128</v>
      </c>
      <c r="E87">
        <v>205</v>
      </c>
      <c r="F87">
        <v>1</v>
      </c>
      <c r="G87">
        <v>1</v>
      </c>
      <c r="H87">
        <v>184</v>
      </c>
      <c r="I87">
        <v>0</v>
      </c>
      <c r="J87">
        <v>0</v>
      </c>
      <c r="K87">
        <v>2</v>
      </c>
      <c r="L87">
        <v>0</v>
      </c>
      <c r="M87">
        <v>2</v>
      </c>
      <c r="N87">
        <v>1</v>
      </c>
      <c r="O87">
        <f t="shared" si="1"/>
        <v>1</v>
      </c>
    </row>
    <row r="88" spans="1:15">
      <c r="A88">
        <v>58</v>
      </c>
      <c r="B88">
        <v>1</v>
      </c>
      <c r="C88">
        <v>2</v>
      </c>
      <c r="D88">
        <v>105</v>
      </c>
      <c r="E88">
        <v>240</v>
      </c>
      <c r="F88">
        <v>0</v>
      </c>
      <c r="G88">
        <v>0</v>
      </c>
      <c r="H88">
        <v>154</v>
      </c>
      <c r="I88">
        <v>1</v>
      </c>
      <c r="J88">
        <v>0.6</v>
      </c>
      <c r="K88">
        <v>1</v>
      </c>
      <c r="L88">
        <v>0</v>
      </c>
      <c r="M88">
        <v>3</v>
      </c>
      <c r="N88">
        <v>1</v>
      </c>
      <c r="O88">
        <f t="shared" si="1"/>
        <v>1</v>
      </c>
    </row>
    <row r="89" spans="1:15">
      <c r="A89">
        <v>41</v>
      </c>
      <c r="B89">
        <v>1</v>
      </c>
      <c r="C89">
        <v>2</v>
      </c>
      <c r="D89">
        <v>112</v>
      </c>
      <c r="E89">
        <v>250</v>
      </c>
      <c r="F89">
        <v>0</v>
      </c>
      <c r="G89">
        <v>1</v>
      </c>
      <c r="H89">
        <v>179</v>
      </c>
      <c r="I89">
        <v>0</v>
      </c>
      <c r="J89">
        <v>0</v>
      </c>
      <c r="K89">
        <v>2</v>
      </c>
      <c r="L89">
        <v>0</v>
      </c>
      <c r="M89">
        <v>2</v>
      </c>
      <c r="N89">
        <v>1</v>
      </c>
      <c r="O89">
        <f t="shared" si="1"/>
        <v>1</v>
      </c>
    </row>
    <row r="90" spans="1:15">
      <c r="A90">
        <v>45</v>
      </c>
      <c r="B90">
        <v>1</v>
      </c>
      <c r="C90">
        <v>1</v>
      </c>
      <c r="D90">
        <v>128</v>
      </c>
      <c r="E90">
        <v>308</v>
      </c>
      <c r="F90">
        <v>0</v>
      </c>
      <c r="G90">
        <v>0</v>
      </c>
      <c r="H90">
        <v>170</v>
      </c>
      <c r="I90">
        <v>0</v>
      </c>
      <c r="J90">
        <v>0</v>
      </c>
      <c r="K90">
        <v>2</v>
      </c>
      <c r="L90">
        <v>0</v>
      </c>
      <c r="M90">
        <v>2</v>
      </c>
      <c r="N90">
        <v>1</v>
      </c>
      <c r="O90">
        <f t="shared" si="1"/>
        <v>1</v>
      </c>
    </row>
    <row r="91" spans="1:15">
      <c r="A91">
        <v>60</v>
      </c>
      <c r="B91">
        <v>0</v>
      </c>
      <c r="C91">
        <v>2</v>
      </c>
      <c r="D91">
        <v>102</v>
      </c>
      <c r="E91">
        <v>318</v>
      </c>
      <c r="F91">
        <v>0</v>
      </c>
      <c r="G91">
        <v>1</v>
      </c>
      <c r="H91">
        <v>160</v>
      </c>
      <c r="I91">
        <v>0</v>
      </c>
      <c r="J91">
        <v>0</v>
      </c>
      <c r="K91">
        <v>2</v>
      </c>
      <c r="L91">
        <v>1</v>
      </c>
      <c r="M91">
        <v>2</v>
      </c>
      <c r="N91">
        <v>1</v>
      </c>
      <c r="O91">
        <f t="shared" si="1"/>
        <v>1</v>
      </c>
    </row>
    <row r="92" spans="1:15">
      <c r="A92">
        <v>52</v>
      </c>
      <c r="B92">
        <v>1</v>
      </c>
      <c r="C92">
        <v>3</v>
      </c>
      <c r="D92">
        <v>152</v>
      </c>
      <c r="E92">
        <v>298</v>
      </c>
      <c r="F92">
        <v>1</v>
      </c>
      <c r="G92">
        <v>1</v>
      </c>
      <c r="H92">
        <v>178</v>
      </c>
      <c r="I92">
        <v>0</v>
      </c>
      <c r="J92">
        <v>1.2</v>
      </c>
      <c r="K92">
        <v>1</v>
      </c>
      <c r="L92">
        <v>0</v>
      </c>
      <c r="M92">
        <v>3</v>
      </c>
      <c r="N92">
        <v>1</v>
      </c>
      <c r="O92">
        <f t="shared" si="1"/>
        <v>1</v>
      </c>
    </row>
    <row r="93" spans="1:15">
      <c r="A93">
        <v>42</v>
      </c>
      <c r="B93">
        <v>0</v>
      </c>
      <c r="C93">
        <v>0</v>
      </c>
      <c r="D93">
        <v>102</v>
      </c>
      <c r="E93">
        <v>265</v>
      </c>
      <c r="F93">
        <v>0</v>
      </c>
      <c r="G93">
        <v>0</v>
      </c>
      <c r="H93">
        <v>122</v>
      </c>
      <c r="I93">
        <v>0</v>
      </c>
      <c r="J93">
        <v>0.6</v>
      </c>
      <c r="K93">
        <v>1</v>
      </c>
      <c r="L93">
        <v>0</v>
      </c>
      <c r="M93">
        <v>2</v>
      </c>
      <c r="N93">
        <v>1</v>
      </c>
      <c r="O93">
        <f t="shared" si="1"/>
        <v>1</v>
      </c>
    </row>
    <row r="94" spans="1:15">
      <c r="A94">
        <v>67</v>
      </c>
      <c r="B94">
        <v>0</v>
      </c>
      <c r="C94">
        <v>2</v>
      </c>
      <c r="D94">
        <v>115</v>
      </c>
      <c r="E94">
        <v>564</v>
      </c>
      <c r="F94">
        <v>0</v>
      </c>
      <c r="G94">
        <v>0</v>
      </c>
      <c r="H94">
        <v>160</v>
      </c>
      <c r="I94">
        <v>0</v>
      </c>
      <c r="J94">
        <v>1.6</v>
      </c>
      <c r="K94">
        <v>1</v>
      </c>
      <c r="L94">
        <v>0</v>
      </c>
      <c r="M94">
        <v>3</v>
      </c>
      <c r="N94">
        <v>1</v>
      </c>
      <c r="O94">
        <f t="shared" si="1"/>
        <v>1</v>
      </c>
    </row>
    <row r="95" spans="1:15">
      <c r="A95">
        <v>68</v>
      </c>
      <c r="B95">
        <v>1</v>
      </c>
      <c r="C95">
        <v>2</v>
      </c>
      <c r="D95">
        <v>118</v>
      </c>
      <c r="E95">
        <v>277</v>
      </c>
      <c r="F95">
        <v>0</v>
      </c>
      <c r="G95">
        <v>1</v>
      </c>
      <c r="H95">
        <v>151</v>
      </c>
      <c r="I95">
        <v>0</v>
      </c>
      <c r="J95">
        <v>1</v>
      </c>
      <c r="K95">
        <v>2</v>
      </c>
      <c r="L95">
        <v>1</v>
      </c>
      <c r="M95">
        <v>3</v>
      </c>
      <c r="N95">
        <v>1</v>
      </c>
      <c r="O95">
        <f t="shared" si="1"/>
        <v>1</v>
      </c>
    </row>
    <row r="96" spans="1:15" hidden="1">
      <c r="A96">
        <v>46</v>
      </c>
      <c r="B96">
        <v>1</v>
      </c>
      <c r="C96">
        <v>1</v>
      </c>
      <c r="D96">
        <v>101</v>
      </c>
      <c r="E96">
        <v>197</v>
      </c>
      <c r="F96">
        <v>1</v>
      </c>
      <c r="G96">
        <v>1</v>
      </c>
      <c r="H96">
        <v>156</v>
      </c>
      <c r="I96">
        <v>0</v>
      </c>
      <c r="J96">
        <v>0</v>
      </c>
      <c r="K96">
        <v>2</v>
      </c>
      <c r="L96">
        <v>0</v>
      </c>
      <c r="M96">
        <v>3</v>
      </c>
      <c r="N96">
        <v>1</v>
      </c>
      <c r="O96">
        <f t="shared" si="1"/>
        <v>0</v>
      </c>
    </row>
    <row r="97" spans="1:15">
      <c r="A97">
        <v>54</v>
      </c>
      <c r="B97">
        <v>0</v>
      </c>
      <c r="C97">
        <v>2</v>
      </c>
      <c r="D97">
        <v>110</v>
      </c>
      <c r="E97">
        <v>214</v>
      </c>
      <c r="F97">
        <v>0</v>
      </c>
      <c r="G97">
        <v>1</v>
      </c>
      <c r="H97">
        <v>158</v>
      </c>
      <c r="I97">
        <v>0</v>
      </c>
      <c r="J97">
        <v>1.6</v>
      </c>
      <c r="K97">
        <v>1</v>
      </c>
      <c r="L97">
        <v>0</v>
      </c>
      <c r="M97">
        <v>2</v>
      </c>
      <c r="N97">
        <v>1</v>
      </c>
      <c r="O97">
        <f t="shared" si="1"/>
        <v>1</v>
      </c>
    </row>
    <row r="98" spans="1:15">
      <c r="A98">
        <v>58</v>
      </c>
      <c r="B98">
        <v>0</v>
      </c>
      <c r="C98">
        <v>0</v>
      </c>
      <c r="D98">
        <v>100</v>
      </c>
      <c r="E98">
        <v>248</v>
      </c>
      <c r="F98">
        <v>0</v>
      </c>
      <c r="G98">
        <v>0</v>
      </c>
      <c r="H98">
        <v>122</v>
      </c>
      <c r="I98">
        <v>0</v>
      </c>
      <c r="J98">
        <v>1</v>
      </c>
      <c r="K98">
        <v>1</v>
      </c>
      <c r="L98">
        <v>0</v>
      </c>
      <c r="M98">
        <v>2</v>
      </c>
      <c r="N98">
        <v>1</v>
      </c>
      <c r="O98">
        <f t="shared" si="1"/>
        <v>1</v>
      </c>
    </row>
    <row r="99" spans="1:15">
      <c r="A99">
        <v>48</v>
      </c>
      <c r="B99">
        <v>1</v>
      </c>
      <c r="C99">
        <v>2</v>
      </c>
      <c r="D99">
        <v>124</v>
      </c>
      <c r="E99">
        <v>255</v>
      </c>
      <c r="F99">
        <v>1</v>
      </c>
      <c r="G99">
        <v>1</v>
      </c>
      <c r="H99">
        <v>175</v>
      </c>
      <c r="I99">
        <v>0</v>
      </c>
      <c r="J99">
        <v>0</v>
      </c>
      <c r="K99">
        <v>2</v>
      </c>
      <c r="L99">
        <v>2</v>
      </c>
      <c r="M99">
        <v>2</v>
      </c>
      <c r="N99">
        <v>1</v>
      </c>
      <c r="O99">
        <f t="shared" si="1"/>
        <v>1</v>
      </c>
    </row>
    <row r="100" spans="1:15">
      <c r="A100">
        <v>57</v>
      </c>
      <c r="B100">
        <v>1</v>
      </c>
      <c r="C100">
        <v>0</v>
      </c>
      <c r="D100">
        <v>132</v>
      </c>
      <c r="E100">
        <v>207</v>
      </c>
      <c r="F100">
        <v>0</v>
      </c>
      <c r="G100">
        <v>1</v>
      </c>
      <c r="H100">
        <v>168</v>
      </c>
      <c r="I100">
        <v>1</v>
      </c>
      <c r="J100">
        <v>0</v>
      </c>
      <c r="K100">
        <v>2</v>
      </c>
      <c r="L100">
        <v>0</v>
      </c>
      <c r="M100">
        <v>3</v>
      </c>
      <c r="N100">
        <v>1</v>
      </c>
      <c r="O100">
        <f t="shared" si="1"/>
        <v>1</v>
      </c>
    </row>
    <row r="101" spans="1:15">
      <c r="A101">
        <v>52</v>
      </c>
      <c r="B101">
        <v>1</v>
      </c>
      <c r="C101">
        <v>2</v>
      </c>
      <c r="D101">
        <v>138</v>
      </c>
      <c r="E101">
        <v>223</v>
      </c>
      <c r="F101">
        <v>0</v>
      </c>
      <c r="G101">
        <v>1</v>
      </c>
      <c r="H101">
        <v>169</v>
      </c>
      <c r="I101">
        <v>0</v>
      </c>
      <c r="J101">
        <v>0</v>
      </c>
      <c r="K101">
        <v>2</v>
      </c>
      <c r="L101">
        <v>4</v>
      </c>
      <c r="M101">
        <v>2</v>
      </c>
      <c r="N101">
        <v>1</v>
      </c>
      <c r="O101">
        <f t="shared" si="1"/>
        <v>1</v>
      </c>
    </row>
    <row r="102" spans="1:15">
      <c r="A102">
        <v>54</v>
      </c>
      <c r="B102">
        <v>0</v>
      </c>
      <c r="C102">
        <v>1</v>
      </c>
      <c r="D102">
        <v>132</v>
      </c>
      <c r="E102">
        <v>288</v>
      </c>
      <c r="F102">
        <v>1</v>
      </c>
      <c r="G102">
        <v>0</v>
      </c>
      <c r="H102">
        <v>159</v>
      </c>
      <c r="I102">
        <v>1</v>
      </c>
      <c r="J102">
        <v>0</v>
      </c>
      <c r="K102">
        <v>2</v>
      </c>
      <c r="L102">
        <v>1</v>
      </c>
      <c r="M102">
        <v>2</v>
      </c>
      <c r="N102">
        <v>1</v>
      </c>
      <c r="O102">
        <f t="shared" si="1"/>
        <v>1</v>
      </c>
    </row>
    <row r="103" spans="1:15" hidden="1">
      <c r="A103">
        <v>45</v>
      </c>
      <c r="B103">
        <v>0</v>
      </c>
      <c r="C103">
        <v>1</v>
      </c>
      <c r="D103">
        <v>112</v>
      </c>
      <c r="E103">
        <v>160</v>
      </c>
      <c r="F103">
        <v>0</v>
      </c>
      <c r="G103">
        <v>1</v>
      </c>
      <c r="H103">
        <v>138</v>
      </c>
      <c r="I103">
        <v>0</v>
      </c>
      <c r="J103">
        <v>0</v>
      </c>
      <c r="K103">
        <v>1</v>
      </c>
      <c r="L103">
        <v>0</v>
      </c>
      <c r="M103">
        <v>2</v>
      </c>
      <c r="N103">
        <v>1</v>
      </c>
      <c r="O103">
        <f t="shared" si="1"/>
        <v>0</v>
      </c>
    </row>
    <row r="104" spans="1:15">
      <c r="A104">
        <v>53</v>
      </c>
      <c r="B104">
        <v>1</v>
      </c>
      <c r="C104">
        <v>0</v>
      </c>
      <c r="D104">
        <v>142</v>
      </c>
      <c r="E104">
        <v>226</v>
      </c>
      <c r="F104">
        <v>0</v>
      </c>
      <c r="G104">
        <v>0</v>
      </c>
      <c r="H104">
        <v>111</v>
      </c>
      <c r="I104">
        <v>1</v>
      </c>
      <c r="J104">
        <v>0</v>
      </c>
      <c r="K104">
        <v>2</v>
      </c>
      <c r="L104">
        <v>0</v>
      </c>
      <c r="M104">
        <v>3</v>
      </c>
      <c r="N104">
        <v>1</v>
      </c>
      <c r="O104">
        <f t="shared" si="1"/>
        <v>1</v>
      </c>
    </row>
    <row r="105" spans="1:15">
      <c r="A105">
        <v>62</v>
      </c>
      <c r="B105">
        <v>0</v>
      </c>
      <c r="C105">
        <v>0</v>
      </c>
      <c r="D105">
        <v>140</v>
      </c>
      <c r="E105">
        <v>394</v>
      </c>
      <c r="F105">
        <v>0</v>
      </c>
      <c r="G105">
        <v>0</v>
      </c>
      <c r="H105">
        <v>157</v>
      </c>
      <c r="I105">
        <v>0</v>
      </c>
      <c r="J105">
        <v>1.2</v>
      </c>
      <c r="K105">
        <v>1</v>
      </c>
      <c r="L105">
        <v>0</v>
      </c>
      <c r="M105">
        <v>2</v>
      </c>
      <c r="N105">
        <v>1</v>
      </c>
      <c r="O105">
        <f t="shared" si="1"/>
        <v>1</v>
      </c>
    </row>
    <row r="106" spans="1:15">
      <c r="A106">
        <v>52</v>
      </c>
      <c r="B106">
        <v>1</v>
      </c>
      <c r="C106">
        <v>0</v>
      </c>
      <c r="D106">
        <v>108</v>
      </c>
      <c r="E106">
        <v>233</v>
      </c>
      <c r="F106">
        <v>1</v>
      </c>
      <c r="G106">
        <v>1</v>
      </c>
      <c r="H106">
        <v>147</v>
      </c>
      <c r="I106">
        <v>0</v>
      </c>
      <c r="J106">
        <v>0.1</v>
      </c>
      <c r="K106">
        <v>2</v>
      </c>
      <c r="L106">
        <v>3</v>
      </c>
      <c r="M106">
        <v>3</v>
      </c>
      <c r="N106">
        <v>1</v>
      </c>
      <c r="O106">
        <f t="shared" si="1"/>
        <v>1</v>
      </c>
    </row>
    <row r="107" spans="1:15">
      <c r="A107">
        <v>43</v>
      </c>
      <c r="B107">
        <v>1</v>
      </c>
      <c r="C107">
        <v>2</v>
      </c>
      <c r="D107">
        <v>130</v>
      </c>
      <c r="E107">
        <v>315</v>
      </c>
      <c r="F107">
        <v>0</v>
      </c>
      <c r="G107">
        <v>1</v>
      </c>
      <c r="H107">
        <v>162</v>
      </c>
      <c r="I107">
        <v>0</v>
      </c>
      <c r="J107">
        <v>1.9</v>
      </c>
      <c r="K107">
        <v>2</v>
      </c>
      <c r="L107">
        <v>1</v>
      </c>
      <c r="M107">
        <v>2</v>
      </c>
      <c r="N107">
        <v>1</v>
      </c>
      <c r="O107">
        <f t="shared" si="1"/>
        <v>1</v>
      </c>
    </row>
    <row r="108" spans="1:15">
      <c r="A108">
        <v>53</v>
      </c>
      <c r="B108">
        <v>1</v>
      </c>
      <c r="C108">
        <v>2</v>
      </c>
      <c r="D108">
        <v>130</v>
      </c>
      <c r="E108">
        <v>246</v>
      </c>
      <c r="F108">
        <v>1</v>
      </c>
      <c r="G108">
        <v>0</v>
      </c>
      <c r="H108">
        <v>173</v>
      </c>
      <c r="I108">
        <v>0</v>
      </c>
      <c r="J108">
        <v>0</v>
      </c>
      <c r="K108">
        <v>2</v>
      </c>
      <c r="L108">
        <v>3</v>
      </c>
      <c r="M108">
        <v>2</v>
      </c>
      <c r="N108">
        <v>1</v>
      </c>
      <c r="O108">
        <f t="shared" si="1"/>
        <v>1</v>
      </c>
    </row>
    <row r="109" spans="1:15">
      <c r="A109">
        <v>42</v>
      </c>
      <c r="B109">
        <v>1</v>
      </c>
      <c r="C109">
        <v>3</v>
      </c>
      <c r="D109">
        <v>148</v>
      </c>
      <c r="E109">
        <v>244</v>
      </c>
      <c r="F109">
        <v>0</v>
      </c>
      <c r="G109">
        <v>0</v>
      </c>
      <c r="H109">
        <v>178</v>
      </c>
      <c r="I109">
        <v>0</v>
      </c>
      <c r="J109">
        <v>0.8</v>
      </c>
      <c r="K109">
        <v>2</v>
      </c>
      <c r="L109">
        <v>2</v>
      </c>
      <c r="M109">
        <v>2</v>
      </c>
      <c r="N109">
        <v>1</v>
      </c>
      <c r="O109">
        <f t="shared" si="1"/>
        <v>1</v>
      </c>
    </row>
    <row r="110" spans="1:15">
      <c r="A110">
        <v>59</v>
      </c>
      <c r="B110">
        <v>1</v>
      </c>
      <c r="C110">
        <v>3</v>
      </c>
      <c r="D110">
        <v>178</v>
      </c>
      <c r="E110">
        <v>270</v>
      </c>
      <c r="F110">
        <v>0</v>
      </c>
      <c r="G110">
        <v>0</v>
      </c>
      <c r="H110">
        <v>145</v>
      </c>
      <c r="I110">
        <v>0</v>
      </c>
      <c r="J110">
        <v>4.2</v>
      </c>
      <c r="K110">
        <v>0</v>
      </c>
      <c r="L110">
        <v>0</v>
      </c>
      <c r="M110">
        <v>3</v>
      </c>
      <c r="N110">
        <v>1</v>
      </c>
      <c r="O110">
        <f t="shared" si="1"/>
        <v>1</v>
      </c>
    </row>
    <row r="111" spans="1:15" hidden="1">
      <c r="A111">
        <v>63</v>
      </c>
      <c r="B111">
        <v>0</v>
      </c>
      <c r="C111">
        <v>1</v>
      </c>
      <c r="D111">
        <v>140</v>
      </c>
      <c r="E111">
        <v>195</v>
      </c>
      <c r="F111">
        <v>0</v>
      </c>
      <c r="G111">
        <v>1</v>
      </c>
      <c r="H111">
        <v>179</v>
      </c>
      <c r="I111">
        <v>0</v>
      </c>
      <c r="J111">
        <v>0</v>
      </c>
      <c r="K111">
        <v>2</v>
      </c>
      <c r="L111">
        <v>2</v>
      </c>
      <c r="M111">
        <v>2</v>
      </c>
      <c r="N111">
        <v>1</v>
      </c>
      <c r="O111">
        <f t="shared" si="1"/>
        <v>0</v>
      </c>
    </row>
    <row r="112" spans="1:15">
      <c r="A112">
        <v>42</v>
      </c>
      <c r="B112">
        <v>1</v>
      </c>
      <c r="C112">
        <v>2</v>
      </c>
      <c r="D112">
        <v>120</v>
      </c>
      <c r="E112">
        <v>240</v>
      </c>
      <c r="F112">
        <v>1</v>
      </c>
      <c r="G112">
        <v>1</v>
      </c>
      <c r="H112">
        <v>194</v>
      </c>
      <c r="I112">
        <v>0</v>
      </c>
      <c r="J112">
        <v>0.8</v>
      </c>
      <c r="K112">
        <v>0</v>
      </c>
      <c r="L112">
        <v>0</v>
      </c>
      <c r="M112">
        <v>3</v>
      </c>
      <c r="N112">
        <v>1</v>
      </c>
      <c r="O112">
        <f t="shared" si="1"/>
        <v>1</v>
      </c>
    </row>
    <row r="113" spans="1:15" hidden="1">
      <c r="A113">
        <v>50</v>
      </c>
      <c r="B113">
        <v>1</v>
      </c>
      <c r="C113">
        <v>2</v>
      </c>
      <c r="D113">
        <v>129</v>
      </c>
      <c r="E113">
        <v>196</v>
      </c>
      <c r="F113">
        <v>0</v>
      </c>
      <c r="G113">
        <v>1</v>
      </c>
      <c r="H113">
        <v>163</v>
      </c>
      <c r="I113">
        <v>0</v>
      </c>
      <c r="J113">
        <v>0</v>
      </c>
      <c r="K113">
        <v>2</v>
      </c>
      <c r="L113">
        <v>0</v>
      </c>
      <c r="M113">
        <v>2</v>
      </c>
      <c r="N113">
        <v>1</v>
      </c>
      <c r="O113">
        <f t="shared" si="1"/>
        <v>0</v>
      </c>
    </row>
    <row r="114" spans="1:15">
      <c r="A114">
        <v>68</v>
      </c>
      <c r="B114">
        <v>0</v>
      </c>
      <c r="C114">
        <v>2</v>
      </c>
      <c r="D114">
        <v>120</v>
      </c>
      <c r="E114">
        <v>211</v>
      </c>
      <c r="F114">
        <v>0</v>
      </c>
      <c r="G114">
        <v>0</v>
      </c>
      <c r="H114">
        <v>115</v>
      </c>
      <c r="I114">
        <v>0</v>
      </c>
      <c r="J114">
        <v>1.5</v>
      </c>
      <c r="K114">
        <v>1</v>
      </c>
      <c r="L114">
        <v>0</v>
      </c>
      <c r="M114">
        <v>2</v>
      </c>
      <c r="N114">
        <v>1</v>
      </c>
      <c r="O114">
        <f t="shared" si="1"/>
        <v>1</v>
      </c>
    </row>
    <row r="115" spans="1:15">
      <c r="A115">
        <v>69</v>
      </c>
      <c r="B115">
        <v>1</v>
      </c>
      <c r="C115">
        <v>3</v>
      </c>
      <c r="D115">
        <v>160</v>
      </c>
      <c r="E115">
        <v>234</v>
      </c>
      <c r="F115">
        <v>1</v>
      </c>
      <c r="G115">
        <v>0</v>
      </c>
      <c r="H115">
        <v>131</v>
      </c>
      <c r="I115">
        <v>0</v>
      </c>
      <c r="J115">
        <v>0.1</v>
      </c>
      <c r="K115">
        <v>1</v>
      </c>
      <c r="L115">
        <v>1</v>
      </c>
      <c r="M115">
        <v>2</v>
      </c>
      <c r="N115">
        <v>1</v>
      </c>
      <c r="O115">
        <f t="shared" si="1"/>
        <v>1</v>
      </c>
    </row>
    <row r="116" spans="1:15">
      <c r="A116">
        <v>45</v>
      </c>
      <c r="B116">
        <v>0</v>
      </c>
      <c r="C116">
        <v>0</v>
      </c>
      <c r="D116">
        <v>138</v>
      </c>
      <c r="E116">
        <v>236</v>
      </c>
      <c r="F116">
        <v>0</v>
      </c>
      <c r="G116">
        <v>0</v>
      </c>
      <c r="H116">
        <v>152</v>
      </c>
      <c r="I116">
        <v>1</v>
      </c>
      <c r="J116">
        <v>0.2</v>
      </c>
      <c r="K116">
        <v>1</v>
      </c>
      <c r="L116">
        <v>0</v>
      </c>
      <c r="M116">
        <v>2</v>
      </c>
      <c r="N116">
        <v>1</v>
      </c>
      <c r="O116">
        <f t="shared" si="1"/>
        <v>1</v>
      </c>
    </row>
    <row r="117" spans="1:15">
      <c r="A117">
        <v>50</v>
      </c>
      <c r="B117">
        <v>0</v>
      </c>
      <c r="C117">
        <v>1</v>
      </c>
      <c r="D117">
        <v>120</v>
      </c>
      <c r="E117">
        <v>244</v>
      </c>
      <c r="F117">
        <v>0</v>
      </c>
      <c r="G117">
        <v>1</v>
      </c>
      <c r="H117">
        <v>162</v>
      </c>
      <c r="I117">
        <v>0</v>
      </c>
      <c r="J117">
        <v>1.1000000000000001</v>
      </c>
      <c r="K117">
        <v>2</v>
      </c>
      <c r="L117">
        <v>0</v>
      </c>
      <c r="M117">
        <v>2</v>
      </c>
      <c r="N117">
        <v>1</v>
      </c>
      <c r="O117">
        <f t="shared" si="1"/>
        <v>1</v>
      </c>
    </row>
    <row r="118" spans="1:15">
      <c r="A118">
        <v>50</v>
      </c>
      <c r="B118">
        <v>0</v>
      </c>
      <c r="C118">
        <v>0</v>
      </c>
      <c r="D118">
        <v>110</v>
      </c>
      <c r="E118">
        <v>254</v>
      </c>
      <c r="F118">
        <v>0</v>
      </c>
      <c r="G118">
        <v>0</v>
      </c>
      <c r="H118">
        <v>159</v>
      </c>
      <c r="I118">
        <v>0</v>
      </c>
      <c r="J118">
        <v>0</v>
      </c>
      <c r="K118">
        <v>2</v>
      </c>
      <c r="L118">
        <v>0</v>
      </c>
      <c r="M118">
        <v>2</v>
      </c>
      <c r="N118">
        <v>1</v>
      </c>
      <c r="O118">
        <f t="shared" si="1"/>
        <v>1</v>
      </c>
    </row>
    <row r="119" spans="1:15">
      <c r="A119">
        <v>64</v>
      </c>
      <c r="B119">
        <v>0</v>
      </c>
      <c r="C119">
        <v>0</v>
      </c>
      <c r="D119">
        <v>180</v>
      </c>
      <c r="E119">
        <v>325</v>
      </c>
      <c r="F119">
        <v>0</v>
      </c>
      <c r="G119">
        <v>1</v>
      </c>
      <c r="H119">
        <v>154</v>
      </c>
      <c r="I119">
        <v>1</v>
      </c>
      <c r="J119">
        <v>0</v>
      </c>
      <c r="K119">
        <v>2</v>
      </c>
      <c r="L119">
        <v>0</v>
      </c>
      <c r="M119">
        <v>2</v>
      </c>
      <c r="N119">
        <v>1</v>
      </c>
      <c r="O119">
        <f t="shared" si="1"/>
        <v>1</v>
      </c>
    </row>
    <row r="120" spans="1:15" hidden="1">
      <c r="A120">
        <v>57</v>
      </c>
      <c r="B120">
        <v>1</v>
      </c>
      <c r="C120">
        <v>2</v>
      </c>
      <c r="D120">
        <v>150</v>
      </c>
      <c r="E120">
        <v>126</v>
      </c>
      <c r="F120">
        <v>1</v>
      </c>
      <c r="G120">
        <v>1</v>
      </c>
      <c r="H120">
        <v>173</v>
      </c>
      <c r="I120">
        <v>0</v>
      </c>
      <c r="J120">
        <v>0.2</v>
      </c>
      <c r="K120">
        <v>2</v>
      </c>
      <c r="L120">
        <v>1</v>
      </c>
      <c r="M120">
        <v>3</v>
      </c>
      <c r="N120">
        <v>1</v>
      </c>
      <c r="O120">
        <f t="shared" si="1"/>
        <v>0</v>
      </c>
    </row>
    <row r="121" spans="1:15">
      <c r="A121">
        <v>64</v>
      </c>
      <c r="B121">
        <v>0</v>
      </c>
      <c r="C121">
        <v>2</v>
      </c>
      <c r="D121">
        <v>140</v>
      </c>
      <c r="E121">
        <v>313</v>
      </c>
      <c r="F121">
        <v>0</v>
      </c>
      <c r="G121">
        <v>1</v>
      </c>
      <c r="H121">
        <v>133</v>
      </c>
      <c r="I121">
        <v>0</v>
      </c>
      <c r="J121">
        <v>0.2</v>
      </c>
      <c r="K121">
        <v>2</v>
      </c>
      <c r="L121">
        <v>0</v>
      </c>
      <c r="M121">
        <v>3</v>
      </c>
      <c r="N121">
        <v>1</v>
      </c>
      <c r="O121">
        <f t="shared" si="1"/>
        <v>1</v>
      </c>
    </row>
    <row r="122" spans="1:15">
      <c r="A122">
        <v>43</v>
      </c>
      <c r="B122">
        <v>1</v>
      </c>
      <c r="C122">
        <v>0</v>
      </c>
      <c r="D122">
        <v>110</v>
      </c>
      <c r="E122">
        <v>211</v>
      </c>
      <c r="F122">
        <v>0</v>
      </c>
      <c r="G122">
        <v>1</v>
      </c>
      <c r="H122">
        <v>161</v>
      </c>
      <c r="I122">
        <v>0</v>
      </c>
      <c r="J122">
        <v>0</v>
      </c>
      <c r="K122">
        <v>2</v>
      </c>
      <c r="L122">
        <v>0</v>
      </c>
      <c r="M122">
        <v>3</v>
      </c>
      <c r="N122">
        <v>1</v>
      </c>
      <c r="O122">
        <f t="shared" si="1"/>
        <v>1</v>
      </c>
    </row>
    <row r="123" spans="1:15">
      <c r="A123">
        <v>55</v>
      </c>
      <c r="B123">
        <v>1</v>
      </c>
      <c r="C123">
        <v>1</v>
      </c>
      <c r="D123">
        <v>130</v>
      </c>
      <c r="E123">
        <v>262</v>
      </c>
      <c r="F123">
        <v>0</v>
      </c>
      <c r="G123">
        <v>1</v>
      </c>
      <c r="H123">
        <v>155</v>
      </c>
      <c r="I123">
        <v>0</v>
      </c>
      <c r="J123">
        <v>0</v>
      </c>
      <c r="K123">
        <v>2</v>
      </c>
      <c r="L123">
        <v>0</v>
      </c>
      <c r="M123">
        <v>2</v>
      </c>
      <c r="N123">
        <v>1</v>
      </c>
      <c r="O123">
        <f t="shared" si="1"/>
        <v>1</v>
      </c>
    </row>
    <row r="124" spans="1:15">
      <c r="A124">
        <v>37</v>
      </c>
      <c r="B124">
        <v>0</v>
      </c>
      <c r="C124">
        <v>2</v>
      </c>
      <c r="D124">
        <v>120</v>
      </c>
      <c r="E124">
        <v>215</v>
      </c>
      <c r="F124">
        <v>0</v>
      </c>
      <c r="G124">
        <v>1</v>
      </c>
      <c r="H124">
        <v>170</v>
      </c>
      <c r="I124">
        <v>0</v>
      </c>
      <c r="J124">
        <v>0</v>
      </c>
      <c r="K124">
        <v>2</v>
      </c>
      <c r="L124">
        <v>0</v>
      </c>
      <c r="M124">
        <v>2</v>
      </c>
      <c r="N124">
        <v>1</v>
      </c>
      <c r="O124">
        <f t="shared" si="1"/>
        <v>1</v>
      </c>
    </row>
    <row r="125" spans="1:15">
      <c r="A125">
        <v>41</v>
      </c>
      <c r="B125">
        <v>1</v>
      </c>
      <c r="C125">
        <v>2</v>
      </c>
      <c r="D125">
        <v>130</v>
      </c>
      <c r="E125">
        <v>214</v>
      </c>
      <c r="F125">
        <v>0</v>
      </c>
      <c r="G125">
        <v>0</v>
      </c>
      <c r="H125">
        <v>168</v>
      </c>
      <c r="I125">
        <v>0</v>
      </c>
      <c r="J125">
        <v>2</v>
      </c>
      <c r="K125">
        <v>1</v>
      </c>
      <c r="L125">
        <v>0</v>
      </c>
      <c r="M125">
        <v>2</v>
      </c>
      <c r="N125">
        <v>1</v>
      </c>
      <c r="O125">
        <f t="shared" si="1"/>
        <v>1</v>
      </c>
    </row>
    <row r="126" spans="1:15" hidden="1">
      <c r="A126">
        <v>56</v>
      </c>
      <c r="B126">
        <v>1</v>
      </c>
      <c r="C126">
        <v>3</v>
      </c>
      <c r="D126">
        <v>120</v>
      </c>
      <c r="E126">
        <v>193</v>
      </c>
      <c r="F126">
        <v>0</v>
      </c>
      <c r="G126">
        <v>0</v>
      </c>
      <c r="H126">
        <v>162</v>
      </c>
      <c r="I126">
        <v>0</v>
      </c>
      <c r="J126">
        <v>1.9</v>
      </c>
      <c r="K126">
        <v>1</v>
      </c>
      <c r="L126">
        <v>0</v>
      </c>
      <c r="M126">
        <v>3</v>
      </c>
      <c r="N126">
        <v>1</v>
      </c>
      <c r="O126">
        <f t="shared" si="1"/>
        <v>0</v>
      </c>
    </row>
    <row r="127" spans="1:15">
      <c r="A127">
        <v>46</v>
      </c>
      <c r="B127">
        <v>0</v>
      </c>
      <c r="C127">
        <v>1</v>
      </c>
      <c r="D127">
        <v>105</v>
      </c>
      <c r="E127">
        <v>204</v>
      </c>
      <c r="F127">
        <v>0</v>
      </c>
      <c r="G127">
        <v>1</v>
      </c>
      <c r="H127">
        <v>172</v>
      </c>
      <c r="I127">
        <v>0</v>
      </c>
      <c r="J127">
        <v>0</v>
      </c>
      <c r="K127">
        <v>2</v>
      </c>
      <c r="L127">
        <v>0</v>
      </c>
      <c r="M127">
        <v>2</v>
      </c>
      <c r="N127">
        <v>1</v>
      </c>
      <c r="O127">
        <f t="shared" si="1"/>
        <v>1</v>
      </c>
    </row>
    <row r="128" spans="1:15">
      <c r="A128">
        <v>46</v>
      </c>
      <c r="B128">
        <v>0</v>
      </c>
      <c r="C128">
        <v>0</v>
      </c>
      <c r="D128">
        <v>138</v>
      </c>
      <c r="E128">
        <v>243</v>
      </c>
      <c r="F128">
        <v>0</v>
      </c>
      <c r="G128">
        <v>0</v>
      </c>
      <c r="H128">
        <v>152</v>
      </c>
      <c r="I128">
        <v>1</v>
      </c>
      <c r="J128">
        <v>0</v>
      </c>
      <c r="K128">
        <v>1</v>
      </c>
      <c r="L128">
        <v>0</v>
      </c>
      <c r="M128">
        <v>2</v>
      </c>
      <c r="N128">
        <v>1</v>
      </c>
      <c r="O128">
        <f t="shared" si="1"/>
        <v>1</v>
      </c>
    </row>
    <row r="129" spans="1:15">
      <c r="A129">
        <v>64</v>
      </c>
      <c r="B129">
        <v>0</v>
      </c>
      <c r="C129">
        <v>0</v>
      </c>
      <c r="D129">
        <v>130</v>
      </c>
      <c r="E129">
        <v>303</v>
      </c>
      <c r="F129">
        <v>0</v>
      </c>
      <c r="G129">
        <v>1</v>
      </c>
      <c r="H129">
        <v>122</v>
      </c>
      <c r="I129">
        <v>0</v>
      </c>
      <c r="J129">
        <v>2</v>
      </c>
      <c r="K129">
        <v>1</v>
      </c>
      <c r="L129">
        <v>2</v>
      </c>
      <c r="M129">
        <v>2</v>
      </c>
      <c r="N129">
        <v>1</v>
      </c>
      <c r="O129">
        <f t="shared" si="1"/>
        <v>1</v>
      </c>
    </row>
    <row r="130" spans="1:15">
      <c r="A130">
        <v>59</v>
      </c>
      <c r="B130">
        <v>1</v>
      </c>
      <c r="C130">
        <v>0</v>
      </c>
      <c r="D130">
        <v>138</v>
      </c>
      <c r="E130">
        <v>271</v>
      </c>
      <c r="F130">
        <v>0</v>
      </c>
      <c r="G130">
        <v>0</v>
      </c>
      <c r="H130">
        <v>182</v>
      </c>
      <c r="I130">
        <v>0</v>
      </c>
      <c r="J130">
        <v>0</v>
      </c>
      <c r="K130">
        <v>2</v>
      </c>
      <c r="L130">
        <v>0</v>
      </c>
      <c r="M130">
        <v>2</v>
      </c>
      <c r="N130">
        <v>1</v>
      </c>
      <c r="O130">
        <f t="shared" si="1"/>
        <v>1</v>
      </c>
    </row>
    <row r="131" spans="1:15">
      <c r="A131">
        <v>41</v>
      </c>
      <c r="B131">
        <v>0</v>
      </c>
      <c r="C131">
        <v>2</v>
      </c>
      <c r="D131">
        <v>112</v>
      </c>
      <c r="E131">
        <v>268</v>
      </c>
      <c r="F131">
        <v>0</v>
      </c>
      <c r="G131">
        <v>0</v>
      </c>
      <c r="H131">
        <v>172</v>
      </c>
      <c r="I131">
        <v>1</v>
      </c>
      <c r="J131">
        <v>0</v>
      </c>
      <c r="K131">
        <v>2</v>
      </c>
      <c r="L131">
        <v>0</v>
      </c>
      <c r="M131">
        <v>2</v>
      </c>
      <c r="N131">
        <v>1</v>
      </c>
      <c r="O131">
        <f t="shared" si="1"/>
        <v>1</v>
      </c>
    </row>
    <row r="132" spans="1:15">
      <c r="A132">
        <v>54</v>
      </c>
      <c r="B132">
        <v>0</v>
      </c>
      <c r="C132">
        <v>2</v>
      </c>
      <c r="D132">
        <v>108</v>
      </c>
      <c r="E132">
        <v>267</v>
      </c>
      <c r="F132">
        <v>0</v>
      </c>
      <c r="G132">
        <v>0</v>
      </c>
      <c r="H132">
        <v>167</v>
      </c>
      <c r="I132">
        <v>0</v>
      </c>
      <c r="J132">
        <v>0</v>
      </c>
      <c r="K132">
        <v>2</v>
      </c>
      <c r="L132">
        <v>0</v>
      </c>
      <c r="M132">
        <v>2</v>
      </c>
      <c r="N132">
        <v>1</v>
      </c>
      <c r="O132">
        <f t="shared" si="1"/>
        <v>1</v>
      </c>
    </row>
    <row r="133" spans="1:15" hidden="1">
      <c r="A133">
        <v>39</v>
      </c>
      <c r="B133">
        <v>0</v>
      </c>
      <c r="C133">
        <v>2</v>
      </c>
      <c r="D133">
        <v>94</v>
      </c>
      <c r="E133">
        <v>199</v>
      </c>
      <c r="F133">
        <v>0</v>
      </c>
      <c r="G133">
        <v>1</v>
      </c>
      <c r="H133">
        <v>179</v>
      </c>
      <c r="I133">
        <v>0</v>
      </c>
      <c r="J133">
        <v>0</v>
      </c>
      <c r="K133">
        <v>2</v>
      </c>
      <c r="L133">
        <v>0</v>
      </c>
      <c r="M133">
        <v>2</v>
      </c>
      <c r="N133">
        <v>1</v>
      </c>
      <c r="O133">
        <f t="shared" si="1"/>
        <v>0</v>
      </c>
    </row>
    <row r="134" spans="1:15">
      <c r="A134">
        <v>34</v>
      </c>
      <c r="B134">
        <v>0</v>
      </c>
      <c r="C134">
        <v>1</v>
      </c>
      <c r="D134">
        <v>118</v>
      </c>
      <c r="E134">
        <v>210</v>
      </c>
      <c r="F134">
        <v>0</v>
      </c>
      <c r="G134">
        <v>1</v>
      </c>
      <c r="H134">
        <v>192</v>
      </c>
      <c r="I134">
        <v>0</v>
      </c>
      <c r="J134">
        <v>0.7</v>
      </c>
      <c r="K134">
        <v>2</v>
      </c>
      <c r="L134">
        <v>0</v>
      </c>
      <c r="M134">
        <v>2</v>
      </c>
      <c r="N134">
        <v>1</v>
      </c>
      <c r="O134">
        <f t="shared" si="1"/>
        <v>1</v>
      </c>
    </row>
    <row r="135" spans="1:15">
      <c r="A135">
        <v>47</v>
      </c>
      <c r="B135">
        <v>1</v>
      </c>
      <c r="C135">
        <v>0</v>
      </c>
      <c r="D135">
        <v>112</v>
      </c>
      <c r="E135">
        <v>204</v>
      </c>
      <c r="F135">
        <v>0</v>
      </c>
      <c r="G135">
        <v>1</v>
      </c>
      <c r="H135">
        <v>143</v>
      </c>
      <c r="I135">
        <v>0</v>
      </c>
      <c r="J135">
        <v>0.1</v>
      </c>
      <c r="K135">
        <v>2</v>
      </c>
      <c r="L135">
        <v>0</v>
      </c>
      <c r="M135">
        <v>2</v>
      </c>
      <c r="N135">
        <v>1</v>
      </c>
      <c r="O135">
        <f t="shared" si="1"/>
        <v>1</v>
      </c>
    </row>
    <row r="136" spans="1:15">
      <c r="A136">
        <v>67</v>
      </c>
      <c r="B136">
        <v>0</v>
      </c>
      <c r="C136">
        <v>2</v>
      </c>
      <c r="D136">
        <v>152</v>
      </c>
      <c r="E136">
        <v>277</v>
      </c>
      <c r="F136">
        <v>0</v>
      </c>
      <c r="G136">
        <v>1</v>
      </c>
      <c r="H136">
        <v>172</v>
      </c>
      <c r="I136">
        <v>0</v>
      </c>
      <c r="J136">
        <v>0</v>
      </c>
      <c r="K136">
        <v>2</v>
      </c>
      <c r="L136">
        <v>1</v>
      </c>
      <c r="M136">
        <v>2</v>
      </c>
      <c r="N136">
        <v>1</v>
      </c>
      <c r="O136">
        <f t="shared" si="1"/>
        <v>1</v>
      </c>
    </row>
    <row r="137" spans="1:15" hidden="1">
      <c r="A137">
        <v>52</v>
      </c>
      <c r="B137">
        <v>0</v>
      </c>
      <c r="C137">
        <v>2</v>
      </c>
      <c r="D137">
        <v>136</v>
      </c>
      <c r="E137">
        <v>196</v>
      </c>
      <c r="F137">
        <v>0</v>
      </c>
      <c r="G137">
        <v>0</v>
      </c>
      <c r="H137">
        <v>169</v>
      </c>
      <c r="I137">
        <v>0</v>
      </c>
      <c r="J137">
        <v>0.1</v>
      </c>
      <c r="K137">
        <v>1</v>
      </c>
      <c r="L137">
        <v>0</v>
      </c>
      <c r="M137">
        <v>2</v>
      </c>
      <c r="N137">
        <v>1</v>
      </c>
      <c r="O137">
        <f t="shared" si="1"/>
        <v>0</v>
      </c>
    </row>
    <row r="138" spans="1:15">
      <c r="A138">
        <v>74</v>
      </c>
      <c r="B138">
        <v>0</v>
      </c>
      <c r="C138">
        <v>1</v>
      </c>
      <c r="D138">
        <v>120</v>
      </c>
      <c r="E138">
        <v>269</v>
      </c>
      <c r="F138">
        <v>0</v>
      </c>
      <c r="G138">
        <v>0</v>
      </c>
      <c r="H138">
        <v>121</v>
      </c>
      <c r="I138">
        <v>1</v>
      </c>
      <c r="J138">
        <v>0.2</v>
      </c>
      <c r="K138">
        <v>2</v>
      </c>
      <c r="L138">
        <v>1</v>
      </c>
      <c r="M138">
        <v>2</v>
      </c>
      <c r="N138">
        <v>1</v>
      </c>
      <c r="O138">
        <f t="shared" ref="O138:O201" si="2">--SUBTOTAL(103,A138)</f>
        <v>1</v>
      </c>
    </row>
    <row r="139" spans="1:15">
      <c r="A139">
        <v>54</v>
      </c>
      <c r="B139">
        <v>0</v>
      </c>
      <c r="C139">
        <v>2</v>
      </c>
      <c r="D139">
        <v>160</v>
      </c>
      <c r="E139">
        <v>201</v>
      </c>
      <c r="F139">
        <v>0</v>
      </c>
      <c r="G139">
        <v>1</v>
      </c>
      <c r="H139">
        <v>163</v>
      </c>
      <c r="I139">
        <v>0</v>
      </c>
      <c r="J139">
        <v>0</v>
      </c>
      <c r="K139">
        <v>2</v>
      </c>
      <c r="L139">
        <v>1</v>
      </c>
      <c r="M139">
        <v>2</v>
      </c>
      <c r="N139">
        <v>1</v>
      </c>
      <c r="O139">
        <f t="shared" si="2"/>
        <v>1</v>
      </c>
    </row>
    <row r="140" spans="1:15">
      <c r="A140">
        <v>49</v>
      </c>
      <c r="B140">
        <v>0</v>
      </c>
      <c r="C140">
        <v>1</v>
      </c>
      <c r="D140">
        <v>134</v>
      </c>
      <c r="E140">
        <v>271</v>
      </c>
      <c r="F140">
        <v>0</v>
      </c>
      <c r="G140">
        <v>1</v>
      </c>
      <c r="H140">
        <v>162</v>
      </c>
      <c r="I140">
        <v>0</v>
      </c>
      <c r="J140">
        <v>0</v>
      </c>
      <c r="K140">
        <v>1</v>
      </c>
      <c r="L140">
        <v>0</v>
      </c>
      <c r="M140">
        <v>2</v>
      </c>
      <c r="N140">
        <v>1</v>
      </c>
      <c r="O140">
        <f t="shared" si="2"/>
        <v>1</v>
      </c>
    </row>
    <row r="141" spans="1:15">
      <c r="A141">
        <v>42</v>
      </c>
      <c r="B141">
        <v>1</v>
      </c>
      <c r="C141">
        <v>1</v>
      </c>
      <c r="D141">
        <v>120</v>
      </c>
      <c r="E141">
        <v>295</v>
      </c>
      <c r="F141">
        <v>0</v>
      </c>
      <c r="G141">
        <v>1</v>
      </c>
      <c r="H141">
        <v>162</v>
      </c>
      <c r="I141">
        <v>0</v>
      </c>
      <c r="J141">
        <v>0</v>
      </c>
      <c r="K141">
        <v>2</v>
      </c>
      <c r="L141">
        <v>0</v>
      </c>
      <c r="M141">
        <v>2</v>
      </c>
      <c r="N141">
        <v>1</v>
      </c>
      <c r="O141">
        <f t="shared" si="2"/>
        <v>1</v>
      </c>
    </row>
    <row r="142" spans="1:15">
      <c r="A142">
        <v>41</v>
      </c>
      <c r="B142">
        <v>1</v>
      </c>
      <c r="C142">
        <v>1</v>
      </c>
      <c r="D142">
        <v>110</v>
      </c>
      <c r="E142">
        <v>235</v>
      </c>
      <c r="F142">
        <v>0</v>
      </c>
      <c r="G142">
        <v>1</v>
      </c>
      <c r="H142">
        <v>153</v>
      </c>
      <c r="I142">
        <v>0</v>
      </c>
      <c r="J142">
        <v>0</v>
      </c>
      <c r="K142">
        <v>2</v>
      </c>
      <c r="L142">
        <v>0</v>
      </c>
      <c r="M142">
        <v>2</v>
      </c>
      <c r="N142">
        <v>1</v>
      </c>
      <c r="O142">
        <f t="shared" si="2"/>
        <v>1</v>
      </c>
    </row>
    <row r="143" spans="1:15">
      <c r="A143">
        <v>41</v>
      </c>
      <c r="B143">
        <v>0</v>
      </c>
      <c r="C143">
        <v>1</v>
      </c>
      <c r="D143">
        <v>126</v>
      </c>
      <c r="E143">
        <v>306</v>
      </c>
      <c r="F143">
        <v>0</v>
      </c>
      <c r="G143">
        <v>1</v>
      </c>
      <c r="H143">
        <v>163</v>
      </c>
      <c r="I143">
        <v>0</v>
      </c>
      <c r="J143">
        <v>0</v>
      </c>
      <c r="K143">
        <v>2</v>
      </c>
      <c r="L143">
        <v>0</v>
      </c>
      <c r="M143">
        <v>2</v>
      </c>
      <c r="N143">
        <v>1</v>
      </c>
      <c r="O143">
        <f t="shared" si="2"/>
        <v>1</v>
      </c>
    </row>
    <row r="144" spans="1:15">
      <c r="A144">
        <v>49</v>
      </c>
      <c r="B144">
        <v>0</v>
      </c>
      <c r="C144">
        <v>0</v>
      </c>
      <c r="D144">
        <v>130</v>
      </c>
      <c r="E144">
        <v>269</v>
      </c>
      <c r="F144">
        <v>0</v>
      </c>
      <c r="G144">
        <v>1</v>
      </c>
      <c r="H144">
        <v>163</v>
      </c>
      <c r="I144">
        <v>0</v>
      </c>
      <c r="J144">
        <v>0</v>
      </c>
      <c r="K144">
        <v>2</v>
      </c>
      <c r="L144">
        <v>0</v>
      </c>
      <c r="M144">
        <v>2</v>
      </c>
      <c r="N144">
        <v>1</v>
      </c>
      <c r="O144">
        <f t="shared" si="2"/>
        <v>1</v>
      </c>
    </row>
    <row r="145" spans="1:15" hidden="1">
      <c r="A145">
        <v>60</v>
      </c>
      <c r="B145">
        <v>0</v>
      </c>
      <c r="C145">
        <v>2</v>
      </c>
      <c r="D145">
        <v>120</v>
      </c>
      <c r="E145">
        <v>178</v>
      </c>
      <c r="F145">
        <v>1</v>
      </c>
      <c r="G145">
        <v>1</v>
      </c>
      <c r="H145">
        <v>96</v>
      </c>
      <c r="I145">
        <v>0</v>
      </c>
      <c r="J145">
        <v>0</v>
      </c>
      <c r="K145">
        <v>2</v>
      </c>
      <c r="L145">
        <v>0</v>
      </c>
      <c r="M145">
        <v>2</v>
      </c>
      <c r="N145">
        <v>1</v>
      </c>
      <c r="O145">
        <f t="shared" si="2"/>
        <v>0</v>
      </c>
    </row>
    <row r="146" spans="1:15">
      <c r="A146">
        <v>62</v>
      </c>
      <c r="B146">
        <v>1</v>
      </c>
      <c r="C146">
        <v>1</v>
      </c>
      <c r="D146">
        <v>128</v>
      </c>
      <c r="E146">
        <v>208</v>
      </c>
      <c r="F146">
        <v>1</v>
      </c>
      <c r="G146">
        <v>0</v>
      </c>
      <c r="H146">
        <v>140</v>
      </c>
      <c r="I146">
        <v>0</v>
      </c>
      <c r="J146">
        <v>0</v>
      </c>
      <c r="K146">
        <v>2</v>
      </c>
      <c r="L146">
        <v>0</v>
      </c>
      <c r="M146">
        <v>2</v>
      </c>
      <c r="N146">
        <v>1</v>
      </c>
      <c r="O146">
        <f t="shared" si="2"/>
        <v>1</v>
      </c>
    </row>
    <row r="147" spans="1:15">
      <c r="A147">
        <v>57</v>
      </c>
      <c r="B147">
        <v>1</v>
      </c>
      <c r="C147">
        <v>0</v>
      </c>
      <c r="D147">
        <v>110</v>
      </c>
      <c r="E147">
        <v>201</v>
      </c>
      <c r="F147">
        <v>0</v>
      </c>
      <c r="G147">
        <v>1</v>
      </c>
      <c r="H147">
        <v>126</v>
      </c>
      <c r="I147">
        <v>1</v>
      </c>
      <c r="J147">
        <v>1.5</v>
      </c>
      <c r="K147">
        <v>1</v>
      </c>
      <c r="L147">
        <v>0</v>
      </c>
      <c r="M147">
        <v>1</v>
      </c>
      <c r="N147">
        <v>1</v>
      </c>
      <c r="O147">
        <f t="shared" si="2"/>
        <v>1</v>
      </c>
    </row>
    <row r="148" spans="1:15">
      <c r="A148">
        <v>64</v>
      </c>
      <c r="B148">
        <v>1</v>
      </c>
      <c r="C148">
        <v>0</v>
      </c>
      <c r="D148">
        <v>128</v>
      </c>
      <c r="E148">
        <v>263</v>
      </c>
      <c r="F148">
        <v>0</v>
      </c>
      <c r="G148">
        <v>1</v>
      </c>
      <c r="H148">
        <v>105</v>
      </c>
      <c r="I148">
        <v>1</v>
      </c>
      <c r="J148">
        <v>0.2</v>
      </c>
      <c r="K148">
        <v>1</v>
      </c>
      <c r="L148">
        <v>1</v>
      </c>
      <c r="M148">
        <v>3</v>
      </c>
      <c r="N148">
        <v>1</v>
      </c>
      <c r="O148">
        <f t="shared" si="2"/>
        <v>1</v>
      </c>
    </row>
    <row r="149" spans="1:15">
      <c r="A149">
        <v>51</v>
      </c>
      <c r="B149">
        <v>0</v>
      </c>
      <c r="C149">
        <v>2</v>
      </c>
      <c r="D149">
        <v>120</v>
      </c>
      <c r="E149">
        <v>295</v>
      </c>
      <c r="F149">
        <v>0</v>
      </c>
      <c r="G149">
        <v>0</v>
      </c>
      <c r="H149">
        <v>157</v>
      </c>
      <c r="I149">
        <v>0</v>
      </c>
      <c r="J149">
        <v>0.6</v>
      </c>
      <c r="K149">
        <v>2</v>
      </c>
      <c r="L149">
        <v>0</v>
      </c>
      <c r="M149">
        <v>2</v>
      </c>
      <c r="N149">
        <v>1</v>
      </c>
      <c r="O149">
        <f t="shared" si="2"/>
        <v>1</v>
      </c>
    </row>
    <row r="150" spans="1:15">
      <c r="A150">
        <v>43</v>
      </c>
      <c r="B150">
        <v>1</v>
      </c>
      <c r="C150">
        <v>0</v>
      </c>
      <c r="D150">
        <v>115</v>
      </c>
      <c r="E150">
        <v>303</v>
      </c>
      <c r="F150">
        <v>0</v>
      </c>
      <c r="G150">
        <v>1</v>
      </c>
      <c r="H150">
        <v>181</v>
      </c>
      <c r="I150">
        <v>0</v>
      </c>
      <c r="J150">
        <v>1.2</v>
      </c>
      <c r="K150">
        <v>1</v>
      </c>
      <c r="L150">
        <v>0</v>
      </c>
      <c r="M150">
        <v>2</v>
      </c>
      <c r="N150">
        <v>1</v>
      </c>
      <c r="O150">
        <f t="shared" si="2"/>
        <v>1</v>
      </c>
    </row>
    <row r="151" spans="1:15">
      <c r="A151">
        <v>42</v>
      </c>
      <c r="B151">
        <v>0</v>
      </c>
      <c r="C151">
        <v>2</v>
      </c>
      <c r="D151">
        <v>120</v>
      </c>
      <c r="E151">
        <v>209</v>
      </c>
      <c r="F151">
        <v>0</v>
      </c>
      <c r="G151">
        <v>1</v>
      </c>
      <c r="H151">
        <v>173</v>
      </c>
      <c r="I151">
        <v>0</v>
      </c>
      <c r="J151">
        <v>0</v>
      </c>
      <c r="K151">
        <v>1</v>
      </c>
      <c r="L151">
        <v>0</v>
      </c>
      <c r="M151">
        <v>2</v>
      </c>
      <c r="N151">
        <v>1</v>
      </c>
      <c r="O151">
        <f t="shared" si="2"/>
        <v>1</v>
      </c>
    </row>
    <row r="152" spans="1:15">
      <c r="A152">
        <v>67</v>
      </c>
      <c r="B152">
        <v>0</v>
      </c>
      <c r="C152">
        <v>0</v>
      </c>
      <c r="D152">
        <v>106</v>
      </c>
      <c r="E152">
        <v>223</v>
      </c>
      <c r="F152">
        <v>0</v>
      </c>
      <c r="G152">
        <v>1</v>
      </c>
      <c r="H152">
        <v>142</v>
      </c>
      <c r="I152">
        <v>0</v>
      </c>
      <c r="J152">
        <v>0.3</v>
      </c>
      <c r="K152">
        <v>2</v>
      </c>
      <c r="L152">
        <v>2</v>
      </c>
      <c r="M152">
        <v>2</v>
      </c>
      <c r="N152">
        <v>1</v>
      </c>
      <c r="O152">
        <f t="shared" si="2"/>
        <v>1</v>
      </c>
    </row>
    <row r="153" spans="1:15" hidden="1">
      <c r="A153">
        <v>76</v>
      </c>
      <c r="B153">
        <v>0</v>
      </c>
      <c r="C153">
        <v>2</v>
      </c>
      <c r="D153">
        <v>140</v>
      </c>
      <c r="E153">
        <v>197</v>
      </c>
      <c r="F153">
        <v>0</v>
      </c>
      <c r="G153">
        <v>2</v>
      </c>
      <c r="H153">
        <v>116</v>
      </c>
      <c r="I153">
        <v>0</v>
      </c>
      <c r="J153">
        <v>1.1000000000000001</v>
      </c>
      <c r="K153">
        <v>1</v>
      </c>
      <c r="L153">
        <v>0</v>
      </c>
      <c r="M153">
        <v>2</v>
      </c>
      <c r="N153">
        <v>1</v>
      </c>
      <c r="O153">
        <f t="shared" si="2"/>
        <v>0</v>
      </c>
    </row>
    <row r="154" spans="1:15">
      <c r="A154">
        <v>70</v>
      </c>
      <c r="B154">
        <v>1</v>
      </c>
      <c r="C154">
        <v>1</v>
      </c>
      <c r="D154">
        <v>156</v>
      </c>
      <c r="E154">
        <v>245</v>
      </c>
      <c r="F154">
        <v>0</v>
      </c>
      <c r="G154">
        <v>0</v>
      </c>
      <c r="H154">
        <v>143</v>
      </c>
      <c r="I154">
        <v>0</v>
      </c>
      <c r="J154">
        <v>0</v>
      </c>
      <c r="K154">
        <v>2</v>
      </c>
      <c r="L154">
        <v>0</v>
      </c>
      <c r="M154">
        <v>2</v>
      </c>
      <c r="N154">
        <v>1</v>
      </c>
      <c r="O154">
        <f t="shared" si="2"/>
        <v>1</v>
      </c>
    </row>
    <row r="155" spans="1:15">
      <c r="A155">
        <v>44</v>
      </c>
      <c r="B155">
        <v>0</v>
      </c>
      <c r="C155">
        <v>2</v>
      </c>
      <c r="D155">
        <v>118</v>
      </c>
      <c r="E155">
        <v>242</v>
      </c>
      <c r="F155">
        <v>0</v>
      </c>
      <c r="G155">
        <v>1</v>
      </c>
      <c r="H155">
        <v>149</v>
      </c>
      <c r="I155">
        <v>0</v>
      </c>
      <c r="J155">
        <v>0.3</v>
      </c>
      <c r="K155">
        <v>1</v>
      </c>
      <c r="L155">
        <v>1</v>
      </c>
      <c r="M155">
        <v>2</v>
      </c>
      <c r="N155">
        <v>1</v>
      </c>
      <c r="O155">
        <f t="shared" si="2"/>
        <v>1</v>
      </c>
    </row>
    <row r="156" spans="1:15">
      <c r="A156">
        <v>60</v>
      </c>
      <c r="B156">
        <v>0</v>
      </c>
      <c r="C156">
        <v>3</v>
      </c>
      <c r="D156">
        <v>150</v>
      </c>
      <c r="E156">
        <v>240</v>
      </c>
      <c r="F156">
        <v>0</v>
      </c>
      <c r="G156">
        <v>1</v>
      </c>
      <c r="H156">
        <v>171</v>
      </c>
      <c r="I156">
        <v>0</v>
      </c>
      <c r="J156">
        <v>0.9</v>
      </c>
      <c r="K156">
        <v>2</v>
      </c>
      <c r="L156">
        <v>0</v>
      </c>
      <c r="M156">
        <v>2</v>
      </c>
      <c r="N156">
        <v>1</v>
      </c>
      <c r="O156">
        <f t="shared" si="2"/>
        <v>1</v>
      </c>
    </row>
    <row r="157" spans="1:15">
      <c r="A157">
        <v>44</v>
      </c>
      <c r="B157">
        <v>1</v>
      </c>
      <c r="C157">
        <v>2</v>
      </c>
      <c r="D157">
        <v>120</v>
      </c>
      <c r="E157">
        <v>226</v>
      </c>
      <c r="F157">
        <v>0</v>
      </c>
      <c r="G157">
        <v>1</v>
      </c>
      <c r="H157">
        <v>169</v>
      </c>
      <c r="I157">
        <v>0</v>
      </c>
      <c r="J157">
        <v>0</v>
      </c>
      <c r="K157">
        <v>2</v>
      </c>
      <c r="L157">
        <v>0</v>
      </c>
      <c r="M157">
        <v>2</v>
      </c>
      <c r="N157">
        <v>1</v>
      </c>
      <c r="O157">
        <f t="shared" si="2"/>
        <v>1</v>
      </c>
    </row>
    <row r="158" spans="1:15" hidden="1">
      <c r="A158">
        <v>42</v>
      </c>
      <c r="B158">
        <v>1</v>
      </c>
      <c r="C158">
        <v>2</v>
      </c>
      <c r="D158">
        <v>130</v>
      </c>
      <c r="E158">
        <v>180</v>
      </c>
      <c r="F158">
        <v>0</v>
      </c>
      <c r="G158">
        <v>1</v>
      </c>
      <c r="H158">
        <v>150</v>
      </c>
      <c r="I158">
        <v>0</v>
      </c>
      <c r="J158">
        <v>0</v>
      </c>
      <c r="K158">
        <v>2</v>
      </c>
      <c r="L158">
        <v>0</v>
      </c>
      <c r="M158">
        <v>2</v>
      </c>
      <c r="N158">
        <v>1</v>
      </c>
      <c r="O158">
        <f t="shared" si="2"/>
        <v>0</v>
      </c>
    </row>
    <row r="159" spans="1:15">
      <c r="A159">
        <v>66</v>
      </c>
      <c r="B159">
        <v>1</v>
      </c>
      <c r="C159">
        <v>0</v>
      </c>
      <c r="D159">
        <v>160</v>
      </c>
      <c r="E159">
        <v>228</v>
      </c>
      <c r="F159">
        <v>0</v>
      </c>
      <c r="G159">
        <v>0</v>
      </c>
      <c r="H159">
        <v>138</v>
      </c>
      <c r="I159">
        <v>0</v>
      </c>
      <c r="J159">
        <v>2.2999999999999998</v>
      </c>
      <c r="K159">
        <v>2</v>
      </c>
      <c r="L159">
        <v>0</v>
      </c>
      <c r="M159">
        <v>1</v>
      </c>
      <c r="N159">
        <v>1</v>
      </c>
      <c r="O159">
        <f t="shared" si="2"/>
        <v>1</v>
      </c>
    </row>
    <row r="160" spans="1:15" hidden="1">
      <c r="A160">
        <v>71</v>
      </c>
      <c r="B160">
        <v>0</v>
      </c>
      <c r="C160">
        <v>0</v>
      </c>
      <c r="D160">
        <v>112</v>
      </c>
      <c r="E160">
        <v>149</v>
      </c>
      <c r="F160">
        <v>0</v>
      </c>
      <c r="G160">
        <v>1</v>
      </c>
      <c r="H160">
        <v>125</v>
      </c>
      <c r="I160">
        <v>0</v>
      </c>
      <c r="J160">
        <v>1.6</v>
      </c>
      <c r="K160">
        <v>1</v>
      </c>
      <c r="L160">
        <v>0</v>
      </c>
      <c r="M160">
        <v>2</v>
      </c>
      <c r="N160">
        <v>1</v>
      </c>
      <c r="O160">
        <f t="shared" si="2"/>
        <v>0</v>
      </c>
    </row>
    <row r="161" spans="1:15">
      <c r="A161">
        <v>64</v>
      </c>
      <c r="B161">
        <v>1</v>
      </c>
      <c r="C161">
        <v>3</v>
      </c>
      <c r="D161">
        <v>170</v>
      </c>
      <c r="E161">
        <v>227</v>
      </c>
      <c r="F161">
        <v>0</v>
      </c>
      <c r="G161">
        <v>0</v>
      </c>
      <c r="H161">
        <v>155</v>
      </c>
      <c r="I161">
        <v>0</v>
      </c>
      <c r="J161">
        <v>0.6</v>
      </c>
      <c r="K161">
        <v>1</v>
      </c>
      <c r="L161">
        <v>0</v>
      </c>
      <c r="M161">
        <v>3</v>
      </c>
      <c r="N161">
        <v>1</v>
      </c>
      <c r="O161">
        <f t="shared" si="2"/>
        <v>1</v>
      </c>
    </row>
    <row r="162" spans="1:15">
      <c r="A162">
        <v>66</v>
      </c>
      <c r="B162">
        <v>0</v>
      </c>
      <c r="C162">
        <v>2</v>
      </c>
      <c r="D162">
        <v>146</v>
      </c>
      <c r="E162">
        <v>278</v>
      </c>
      <c r="F162">
        <v>0</v>
      </c>
      <c r="G162">
        <v>0</v>
      </c>
      <c r="H162">
        <v>152</v>
      </c>
      <c r="I162">
        <v>0</v>
      </c>
      <c r="J162">
        <v>0</v>
      </c>
      <c r="K162">
        <v>1</v>
      </c>
      <c r="L162">
        <v>1</v>
      </c>
      <c r="M162">
        <v>2</v>
      </c>
      <c r="N162">
        <v>1</v>
      </c>
      <c r="O162">
        <f t="shared" si="2"/>
        <v>1</v>
      </c>
    </row>
    <row r="163" spans="1:15">
      <c r="A163">
        <v>39</v>
      </c>
      <c r="B163">
        <v>0</v>
      </c>
      <c r="C163">
        <v>2</v>
      </c>
      <c r="D163">
        <v>138</v>
      </c>
      <c r="E163">
        <v>220</v>
      </c>
      <c r="F163">
        <v>0</v>
      </c>
      <c r="G163">
        <v>1</v>
      </c>
      <c r="H163">
        <v>152</v>
      </c>
      <c r="I163">
        <v>0</v>
      </c>
      <c r="J163">
        <v>0</v>
      </c>
      <c r="K163">
        <v>1</v>
      </c>
      <c r="L163">
        <v>0</v>
      </c>
      <c r="M163">
        <v>2</v>
      </c>
      <c r="N163">
        <v>1</v>
      </c>
      <c r="O163">
        <f t="shared" si="2"/>
        <v>1</v>
      </c>
    </row>
    <row r="164" spans="1:15" hidden="1">
      <c r="A164">
        <v>58</v>
      </c>
      <c r="B164">
        <v>0</v>
      </c>
      <c r="C164">
        <v>0</v>
      </c>
      <c r="D164">
        <v>130</v>
      </c>
      <c r="E164">
        <v>197</v>
      </c>
      <c r="F164">
        <v>0</v>
      </c>
      <c r="G164">
        <v>1</v>
      </c>
      <c r="H164">
        <v>131</v>
      </c>
      <c r="I164">
        <v>0</v>
      </c>
      <c r="J164">
        <v>0.6</v>
      </c>
      <c r="K164">
        <v>1</v>
      </c>
      <c r="L164">
        <v>0</v>
      </c>
      <c r="M164">
        <v>2</v>
      </c>
      <c r="N164">
        <v>1</v>
      </c>
      <c r="O164">
        <f t="shared" si="2"/>
        <v>0</v>
      </c>
    </row>
    <row r="165" spans="1:15">
      <c r="A165">
        <v>47</v>
      </c>
      <c r="B165">
        <v>1</v>
      </c>
      <c r="C165">
        <v>2</v>
      </c>
      <c r="D165">
        <v>130</v>
      </c>
      <c r="E165">
        <v>253</v>
      </c>
      <c r="F165">
        <v>0</v>
      </c>
      <c r="G165">
        <v>1</v>
      </c>
      <c r="H165">
        <v>179</v>
      </c>
      <c r="I165">
        <v>0</v>
      </c>
      <c r="J165">
        <v>0</v>
      </c>
      <c r="K165">
        <v>2</v>
      </c>
      <c r="L165">
        <v>0</v>
      </c>
      <c r="M165">
        <v>2</v>
      </c>
      <c r="N165">
        <v>1</v>
      </c>
      <c r="O165">
        <f t="shared" si="2"/>
        <v>1</v>
      </c>
    </row>
    <row r="166" spans="1:15" hidden="1">
      <c r="A166">
        <v>35</v>
      </c>
      <c r="B166">
        <v>1</v>
      </c>
      <c r="C166">
        <v>1</v>
      </c>
      <c r="D166">
        <v>122</v>
      </c>
      <c r="E166">
        <v>192</v>
      </c>
      <c r="F166">
        <v>0</v>
      </c>
      <c r="G166">
        <v>1</v>
      </c>
      <c r="H166">
        <v>174</v>
      </c>
      <c r="I166">
        <v>0</v>
      </c>
      <c r="J166">
        <v>0</v>
      </c>
      <c r="K166">
        <v>2</v>
      </c>
      <c r="L166">
        <v>0</v>
      </c>
      <c r="M166">
        <v>2</v>
      </c>
      <c r="N166">
        <v>1</v>
      </c>
      <c r="O166">
        <f t="shared" si="2"/>
        <v>0</v>
      </c>
    </row>
    <row r="167" spans="1:15">
      <c r="A167">
        <v>58</v>
      </c>
      <c r="B167">
        <v>1</v>
      </c>
      <c r="C167">
        <v>1</v>
      </c>
      <c r="D167">
        <v>125</v>
      </c>
      <c r="E167">
        <v>220</v>
      </c>
      <c r="F167">
        <v>0</v>
      </c>
      <c r="G167">
        <v>1</v>
      </c>
      <c r="H167">
        <v>144</v>
      </c>
      <c r="I167">
        <v>0</v>
      </c>
      <c r="J167">
        <v>0.4</v>
      </c>
      <c r="K167">
        <v>1</v>
      </c>
      <c r="L167">
        <v>4</v>
      </c>
      <c r="M167">
        <v>3</v>
      </c>
      <c r="N167">
        <v>1</v>
      </c>
      <c r="O167">
        <f t="shared" si="2"/>
        <v>1</v>
      </c>
    </row>
    <row r="168" spans="1:15">
      <c r="A168">
        <v>56</v>
      </c>
      <c r="B168">
        <v>1</v>
      </c>
      <c r="C168">
        <v>1</v>
      </c>
      <c r="D168">
        <v>130</v>
      </c>
      <c r="E168">
        <v>221</v>
      </c>
      <c r="F168">
        <v>0</v>
      </c>
      <c r="G168">
        <v>0</v>
      </c>
      <c r="H168">
        <v>163</v>
      </c>
      <c r="I168">
        <v>0</v>
      </c>
      <c r="J168">
        <v>0</v>
      </c>
      <c r="K168">
        <v>2</v>
      </c>
      <c r="L168">
        <v>0</v>
      </c>
      <c r="M168">
        <v>3</v>
      </c>
      <c r="N168">
        <v>1</v>
      </c>
      <c r="O168">
        <f t="shared" si="2"/>
        <v>1</v>
      </c>
    </row>
    <row r="169" spans="1:15">
      <c r="A169">
        <v>56</v>
      </c>
      <c r="B169">
        <v>1</v>
      </c>
      <c r="C169">
        <v>1</v>
      </c>
      <c r="D169">
        <v>120</v>
      </c>
      <c r="E169">
        <v>240</v>
      </c>
      <c r="F169">
        <v>0</v>
      </c>
      <c r="G169">
        <v>1</v>
      </c>
      <c r="H169">
        <v>169</v>
      </c>
      <c r="I169">
        <v>0</v>
      </c>
      <c r="J169">
        <v>0</v>
      </c>
      <c r="K169">
        <v>0</v>
      </c>
      <c r="L169">
        <v>0</v>
      </c>
      <c r="M169">
        <v>2</v>
      </c>
      <c r="N169">
        <v>1</v>
      </c>
      <c r="O169">
        <f t="shared" si="2"/>
        <v>1</v>
      </c>
    </row>
    <row r="170" spans="1:15">
      <c r="A170">
        <v>55</v>
      </c>
      <c r="B170">
        <v>0</v>
      </c>
      <c r="C170">
        <v>1</v>
      </c>
      <c r="D170">
        <v>132</v>
      </c>
      <c r="E170">
        <v>342</v>
      </c>
      <c r="F170">
        <v>0</v>
      </c>
      <c r="G170">
        <v>1</v>
      </c>
      <c r="H170">
        <v>166</v>
      </c>
      <c r="I170">
        <v>0</v>
      </c>
      <c r="J170">
        <v>1.2</v>
      </c>
      <c r="K170">
        <v>2</v>
      </c>
      <c r="L170">
        <v>0</v>
      </c>
      <c r="M170">
        <v>2</v>
      </c>
      <c r="N170">
        <v>1</v>
      </c>
      <c r="O170">
        <f t="shared" si="2"/>
        <v>1</v>
      </c>
    </row>
    <row r="171" spans="1:15" hidden="1">
      <c r="A171">
        <v>41</v>
      </c>
      <c r="B171">
        <v>1</v>
      </c>
      <c r="C171">
        <v>1</v>
      </c>
      <c r="D171">
        <v>120</v>
      </c>
      <c r="E171">
        <v>157</v>
      </c>
      <c r="F171">
        <v>0</v>
      </c>
      <c r="G171">
        <v>1</v>
      </c>
      <c r="H171">
        <v>182</v>
      </c>
      <c r="I171">
        <v>0</v>
      </c>
      <c r="J171">
        <v>0</v>
      </c>
      <c r="K171">
        <v>2</v>
      </c>
      <c r="L171">
        <v>0</v>
      </c>
      <c r="M171">
        <v>2</v>
      </c>
      <c r="N171">
        <v>1</v>
      </c>
      <c r="O171">
        <f t="shared" si="2"/>
        <v>0</v>
      </c>
    </row>
    <row r="172" spans="1:15" hidden="1">
      <c r="A172">
        <v>38</v>
      </c>
      <c r="B172">
        <v>1</v>
      </c>
      <c r="C172">
        <v>2</v>
      </c>
      <c r="D172">
        <v>138</v>
      </c>
      <c r="E172">
        <v>175</v>
      </c>
      <c r="F172">
        <v>0</v>
      </c>
      <c r="G172">
        <v>1</v>
      </c>
      <c r="H172">
        <v>173</v>
      </c>
      <c r="I172">
        <v>0</v>
      </c>
      <c r="J172">
        <v>0</v>
      </c>
      <c r="K172">
        <v>2</v>
      </c>
      <c r="L172">
        <v>4</v>
      </c>
      <c r="M172">
        <v>2</v>
      </c>
      <c r="N172">
        <v>1</v>
      </c>
      <c r="O172">
        <f t="shared" si="2"/>
        <v>0</v>
      </c>
    </row>
    <row r="173" spans="1:15" hidden="1">
      <c r="A173">
        <v>38</v>
      </c>
      <c r="B173">
        <v>1</v>
      </c>
      <c r="C173">
        <v>2</v>
      </c>
      <c r="D173">
        <v>138</v>
      </c>
      <c r="E173">
        <v>175</v>
      </c>
      <c r="F173">
        <v>0</v>
      </c>
      <c r="G173">
        <v>1</v>
      </c>
      <c r="H173">
        <v>173</v>
      </c>
      <c r="I173">
        <v>0</v>
      </c>
      <c r="J173">
        <v>0</v>
      </c>
      <c r="K173">
        <v>2</v>
      </c>
      <c r="L173">
        <v>4</v>
      </c>
      <c r="M173">
        <v>2</v>
      </c>
      <c r="N173">
        <v>1</v>
      </c>
      <c r="O173">
        <f t="shared" si="2"/>
        <v>0</v>
      </c>
    </row>
    <row r="174" spans="1:15">
      <c r="A174">
        <v>67</v>
      </c>
      <c r="B174">
        <v>1</v>
      </c>
      <c r="C174">
        <v>0</v>
      </c>
      <c r="D174">
        <v>160</v>
      </c>
      <c r="E174">
        <v>286</v>
      </c>
      <c r="F174">
        <v>0</v>
      </c>
      <c r="G174">
        <v>0</v>
      </c>
      <c r="H174">
        <v>108</v>
      </c>
      <c r="I174">
        <v>1</v>
      </c>
      <c r="J174">
        <v>1.5</v>
      </c>
      <c r="K174">
        <v>1</v>
      </c>
      <c r="L174">
        <v>3</v>
      </c>
      <c r="M174">
        <v>2</v>
      </c>
      <c r="N174">
        <v>0</v>
      </c>
      <c r="O174">
        <f t="shared" si="2"/>
        <v>1</v>
      </c>
    </row>
    <row r="175" spans="1:15">
      <c r="A175">
        <v>67</v>
      </c>
      <c r="B175">
        <v>1</v>
      </c>
      <c r="C175">
        <v>0</v>
      </c>
      <c r="D175">
        <v>120</v>
      </c>
      <c r="E175">
        <v>229</v>
      </c>
      <c r="F175">
        <v>0</v>
      </c>
      <c r="G175">
        <v>0</v>
      </c>
      <c r="H175">
        <v>129</v>
      </c>
      <c r="I175">
        <v>1</v>
      </c>
      <c r="J175">
        <v>2.6</v>
      </c>
      <c r="K175">
        <v>1</v>
      </c>
      <c r="L175">
        <v>2</v>
      </c>
      <c r="M175">
        <v>3</v>
      </c>
      <c r="N175">
        <v>0</v>
      </c>
      <c r="O175">
        <f t="shared" si="2"/>
        <v>1</v>
      </c>
    </row>
    <row r="176" spans="1:15">
      <c r="A176">
        <v>62</v>
      </c>
      <c r="B176">
        <v>0</v>
      </c>
      <c r="C176">
        <v>0</v>
      </c>
      <c r="D176">
        <v>140</v>
      </c>
      <c r="E176">
        <v>268</v>
      </c>
      <c r="F176">
        <v>0</v>
      </c>
      <c r="G176">
        <v>0</v>
      </c>
      <c r="H176">
        <v>160</v>
      </c>
      <c r="I176">
        <v>0</v>
      </c>
      <c r="J176">
        <v>3.6</v>
      </c>
      <c r="K176">
        <v>0</v>
      </c>
      <c r="L176">
        <v>2</v>
      </c>
      <c r="M176">
        <v>2</v>
      </c>
      <c r="N176">
        <v>0</v>
      </c>
      <c r="O176">
        <f t="shared" si="2"/>
        <v>1</v>
      </c>
    </row>
    <row r="177" spans="1:15">
      <c r="A177">
        <v>63</v>
      </c>
      <c r="B177">
        <v>1</v>
      </c>
      <c r="C177">
        <v>0</v>
      </c>
      <c r="D177">
        <v>130</v>
      </c>
      <c r="E177">
        <v>254</v>
      </c>
      <c r="F177">
        <v>0</v>
      </c>
      <c r="G177">
        <v>0</v>
      </c>
      <c r="H177">
        <v>147</v>
      </c>
      <c r="I177">
        <v>0</v>
      </c>
      <c r="J177">
        <v>1.4</v>
      </c>
      <c r="K177">
        <v>1</v>
      </c>
      <c r="L177">
        <v>1</v>
      </c>
      <c r="M177">
        <v>3</v>
      </c>
      <c r="N177">
        <v>0</v>
      </c>
      <c r="O177">
        <f t="shared" si="2"/>
        <v>1</v>
      </c>
    </row>
    <row r="178" spans="1:15">
      <c r="A178">
        <v>53</v>
      </c>
      <c r="B178">
        <v>1</v>
      </c>
      <c r="C178">
        <v>0</v>
      </c>
      <c r="D178">
        <v>140</v>
      </c>
      <c r="E178">
        <v>203</v>
      </c>
      <c r="F178">
        <v>1</v>
      </c>
      <c r="G178">
        <v>0</v>
      </c>
      <c r="H178">
        <v>155</v>
      </c>
      <c r="I178">
        <v>1</v>
      </c>
      <c r="J178">
        <v>3.1</v>
      </c>
      <c r="K178">
        <v>0</v>
      </c>
      <c r="L178">
        <v>0</v>
      </c>
      <c r="M178">
        <v>3</v>
      </c>
      <c r="N178">
        <v>0</v>
      </c>
      <c r="O178">
        <f t="shared" si="2"/>
        <v>1</v>
      </c>
    </row>
    <row r="179" spans="1:15">
      <c r="A179">
        <v>56</v>
      </c>
      <c r="B179">
        <v>1</v>
      </c>
      <c r="C179">
        <v>2</v>
      </c>
      <c r="D179">
        <v>130</v>
      </c>
      <c r="E179">
        <v>256</v>
      </c>
      <c r="F179">
        <v>1</v>
      </c>
      <c r="G179">
        <v>0</v>
      </c>
      <c r="H179">
        <v>142</v>
      </c>
      <c r="I179">
        <v>1</v>
      </c>
      <c r="J179">
        <v>0.6</v>
      </c>
      <c r="K179">
        <v>1</v>
      </c>
      <c r="L179">
        <v>1</v>
      </c>
      <c r="M179">
        <v>1</v>
      </c>
      <c r="N179">
        <v>0</v>
      </c>
      <c r="O179">
        <f t="shared" si="2"/>
        <v>1</v>
      </c>
    </row>
    <row r="180" spans="1:15">
      <c r="A180">
        <v>48</v>
      </c>
      <c r="B180">
        <v>1</v>
      </c>
      <c r="C180">
        <v>1</v>
      </c>
      <c r="D180">
        <v>110</v>
      </c>
      <c r="E180">
        <v>229</v>
      </c>
      <c r="F180">
        <v>0</v>
      </c>
      <c r="G180">
        <v>1</v>
      </c>
      <c r="H180">
        <v>168</v>
      </c>
      <c r="I180">
        <v>0</v>
      </c>
      <c r="J180">
        <v>1</v>
      </c>
      <c r="K180">
        <v>0</v>
      </c>
      <c r="L180">
        <v>0</v>
      </c>
      <c r="M180">
        <v>3</v>
      </c>
      <c r="N180">
        <v>0</v>
      </c>
      <c r="O180">
        <f t="shared" si="2"/>
        <v>1</v>
      </c>
    </row>
    <row r="181" spans="1:15">
      <c r="A181">
        <v>58</v>
      </c>
      <c r="B181">
        <v>1</v>
      </c>
      <c r="C181">
        <v>1</v>
      </c>
      <c r="D181">
        <v>120</v>
      </c>
      <c r="E181">
        <v>284</v>
      </c>
      <c r="F181">
        <v>0</v>
      </c>
      <c r="G181">
        <v>0</v>
      </c>
      <c r="H181">
        <v>160</v>
      </c>
      <c r="I181">
        <v>0</v>
      </c>
      <c r="J181">
        <v>1.8</v>
      </c>
      <c r="K181">
        <v>1</v>
      </c>
      <c r="L181">
        <v>0</v>
      </c>
      <c r="M181">
        <v>2</v>
      </c>
      <c r="N181">
        <v>0</v>
      </c>
      <c r="O181">
        <f t="shared" si="2"/>
        <v>1</v>
      </c>
    </row>
    <row r="182" spans="1:15">
      <c r="A182">
        <v>58</v>
      </c>
      <c r="B182">
        <v>1</v>
      </c>
      <c r="C182">
        <v>2</v>
      </c>
      <c r="D182">
        <v>132</v>
      </c>
      <c r="E182">
        <v>224</v>
      </c>
      <c r="F182">
        <v>0</v>
      </c>
      <c r="G182">
        <v>0</v>
      </c>
      <c r="H182">
        <v>173</v>
      </c>
      <c r="I182">
        <v>0</v>
      </c>
      <c r="J182">
        <v>3.2</v>
      </c>
      <c r="K182">
        <v>2</v>
      </c>
      <c r="L182">
        <v>2</v>
      </c>
      <c r="M182">
        <v>3</v>
      </c>
      <c r="N182">
        <v>0</v>
      </c>
      <c r="O182">
        <f t="shared" si="2"/>
        <v>1</v>
      </c>
    </row>
    <row r="183" spans="1:15">
      <c r="A183">
        <v>60</v>
      </c>
      <c r="B183">
        <v>1</v>
      </c>
      <c r="C183">
        <v>0</v>
      </c>
      <c r="D183">
        <v>130</v>
      </c>
      <c r="E183">
        <v>206</v>
      </c>
      <c r="F183">
        <v>0</v>
      </c>
      <c r="G183">
        <v>0</v>
      </c>
      <c r="H183">
        <v>132</v>
      </c>
      <c r="I183">
        <v>1</v>
      </c>
      <c r="J183">
        <v>2.4</v>
      </c>
      <c r="K183">
        <v>1</v>
      </c>
      <c r="L183">
        <v>2</v>
      </c>
      <c r="M183">
        <v>3</v>
      </c>
      <c r="N183">
        <v>0</v>
      </c>
      <c r="O183">
        <f t="shared" si="2"/>
        <v>1</v>
      </c>
    </row>
    <row r="184" spans="1:15" hidden="1">
      <c r="A184">
        <v>40</v>
      </c>
      <c r="B184">
        <v>1</v>
      </c>
      <c r="C184">
        <v>0</v>
      </c>
      <c r="D184">
        <v>110</v>
      </c>
      <c r="E184">
        <v>167</v>
      </c>
      <c r="F184">
        <v>0</v>
      </c>
      <c r="G184">
        <v>0</v>
      </c>
      <c r="H184">
        <v>114</v>
      </c>
      <c r="I184">
        <v>1</v>
      </c>
      <c r="J184">
        <v>2</v>
      </c>
      <c r="K184">
        <v>1</v>
      </c>
      <c r="L184">
        <v>0</v>
      </c>
      <c r="M184">
        <v>3</v>
      </c>
      <c r="N184">
        <v>0</v>
      </c>
      <c r="O184">
        <f t="shared" si="2"/>
        <v>0</v>
      </c>
    </row>
    <row r="185" spans="1:15">
      <c r="A185">
        <v>60</v>
      </c>
      <c r="B185">
        <v>1</v>
      </c>
      <c r="C185">
        <v>0</v>
      </c>
      <c r="D185">
        <v>117</v>
      </c>
      <c r="E185">
        <v>230</v>
      </c>
      <c r="F185">
        <v>1</v>
      </c>
      <c r="G185">
        <v>1</v>
      </c>
      <c r="H185">
        <v>160</v>
      </c>
      <c r="I185">
        <v>1</v>
      </c>
      <c r="J185">
        <v>1.4</v>
      </c>
      <c r="K185">
        <v>2</v>
      </c>
      <c r="L185">
        <v>2</v>
      </c>
      <c r="M185">
        <v>3</v>
      </c>
      <c r="N185">
        <v>0</v>
      </c>
      <c r="O185">
        <f t="shared" si="2"/>
        <v>1</v>
      </c>
    </row>
    <row r="186" spans="1:15">
      <c r="A186">
        <v>64</v>
      </c>
      <c r="B186">
        <v>1</v>
      </c>
      <c r="C186">
        <v>2</v>
      </c>
      <c r="D186">
        <v>140</v>
      </c>
      <c r="E186">
        <v>335</v>
      </c>
      <c r="F186">
        <v>0</v>
      </c>
      <c r="G186">
        <v>1</v>
      </c>
      <c r="H186">
        <v>158</v>
      </c>
      <c r="I186">
        <v>0</v>
      </c>
      <c r="J186">
        <v>0</v>
      </c>
      <c r="K186">
        <v>2</v>
      </c>
      <c r="L186">
        <v>0</v>
      </c>
      <c r="M186">
        <v>2</v>
      </c>
      <c r="N186">
        <v>0</v>
      </c>
      <c r="O186">
        <f t="shared" si="2"/>
        <v>1</v>
      </c>
    </row>
    <row r="187" spans="1:15" hidden="1">
      <c r="A187">
        <v>43</v>
      </c>
      <c r="B187">
        <v>1</v>
      </c>
      <c r="C187">
        <v>0</v>
      </c>
      <c r="D187">
        <v>120</v>
      </c>
      <c r="E187">
        <v>177</v>
      </c>
      <c r="F187">
        <v>0</v>
      </c>
      <c r="G187">
        <v>0</v>
      </c>
      <c r="H187">
        <v>120</v>
      </c>
      <c r="I187">
        <v>1</v>
      </c>
      <c r="J187">
        <v>2.5</v>
      </c>
      <c r="K187">
        <v>1</v>
      </c>
      <c r="L187">
        <v>0</v>
      </c>
      <c r="M187">
        <v>3</v>
      </c>
      <c r="N187">
        <v>0</v>
      </c>
      <c r="O187">
        <f t="shared" si="2"/>
        <v>0</v>
      </c>
    </row>
    <row r="188" spans="1:15">
      <c r="A188">
        <v>57</v>
      </c>
      <c r="B188">
        <v>1</v>
      </c>
      <c r="C188">
        <v>0</v>
      </c>
      <c r="D188">
        <v>150</v>
      </c>
      <c r="E188">
        <v>276</v>
      </c>
      <c r="F188">
        <v>0</v>
      </c>
      <c r="G188">
        <v>0</v>
      </c>
      <c r="H188">
        <v>112</v>
      </c>
      <c r="I188">
        <v>1</v>
      </c>
      <c r="J188">
        <v>0.6</v>
      </c>
      <c r="K188">
        <v>1</v>
      </c>
      <c r="L188">
        <v>1</v>
      </c>
      <c r="M188">
        <v>1</v>
      </c>
      <c r="N188">
        <v>0</v>
      </c>
      <c r="O188">
        <f t="shared" si="2"/>
        <v>1</v>
      </c>
    </row>
    <row r="189" spans="1:15">
      <c r="A189">
        <v>55</v>
      </c>
      <c r="B189">
        <v>1</v>
      </c>
      <c r="C189">
        <v>0</v>
      </c>
      <c r="D189">
        <v>132</v>
      </c>
      <c r="E189">
        <v>353</v>
      </c>
      <c r="F189">
        <v>0</v>
      </c>
      <c r="G189">
        <v>1</v>
      </c>
      <c r="H189">
        <v>132</v>
      </c>
      <c r="I189">
        <v>1</v>
      </c>
      <c r="J189">
        <v>1.2</v>
      </c>
      <c r="K189">
        <v>1</v>
      </c>
      <c r="L189">
        <v>1</v>
      </c>
      <c r="M189">
        <v>3</v>
      </c>
      <c r="N189">
        <v>0</v>
      </c>
      <c r="O189">
        <f t="shared" si="2"/>
        <v>1</v>
      </c>
    </row>
    <row r="190" spans="1:15">
      <c r="A190">
        <v>65</v>
      </c>
      <c r="B190">
        <v>0</v>
      </c>
      <c r="C190">
        <v>0</v>
      </c>
      <c r="D190">
        <v>150</v>
      </c>
      <c r="E190">
        <v>225</v>
      </c>
      <c r="F190">
        <v>0</v>
      </c>
      <c r="G190">
        <v>0</v>
      </c>
      <c r="H190">
        <v>114</v>
      </c>
      <c r="I190">
        <v>0</v>
      </c>
      <c r="J190">
        <v>1</v>
      </c>
      <c r="K190">
        <v>1</v>
      </c>
      <c r="L190">
        <v>3</v>
      </c>
      <c r="M190">
        <v>3</v>
      </c>
      <c r="N190">
        <v>0</v>
      </c>
      <c r="O190">
        <f t="shared" si="2"/>
        <v>1</v>
      </c>
    </row>
    <row r="191" spans="1:15">
      <c r="A191">
        <v>61</v>
      </c>
      <c r="B191">
        <v>0</v>
      </c>
      <c r="C191">
        <v>0</v>
      </c>
      <c r="D191">
        <v>130</v>
      </c>
      <c r="E191">
        <v>330</v>
      </c>
      <c r="F191">
        <v>0</v>
      </c>
      <c r="G191">
        <v>0</v>
      </c>
      <c r="H191">
        <v>169</v>
      </c>
      <c r="I191">
        <v>0</v>
      </c>
      <c r="J191">
        <v>0</v>
      </c>
      <c r="K191">
        <v>2</v>
      </c>
      <c r="L191">
        <v>0</v>
      </c>
      <c r="M191">
        <v>2</v>
      </c>
      <c r="N191">
        <v>0</v>
      </c>
      <c r="O191">
        <f t="shared" si="2"/>
        <v>1</v>
      </c>
    </row>
    <row r="192" spans="1:15">
      <c r="A192">
        <v>58</v>
      </c>
      <c r="B192">
        <v>1</v>
      </c>
      <c r="C192">
        <v>2</v>
      </c>
      <c r="D192">
        <v>112</v>
      </c>
      <c r="E192">
        <v>230</v>
      </c>
      <c r="F192">
        <v>0</v>
      </c>
      <c r="G192">
        <v>0</v>
      </c>
      <c r="H192">
        <v>165</v>
      </c>
      <c r="I192">
        <v>0</v>
      </c>
      <c r="J192">
        <v>2.5</v>
      </c>
      <c r="K192">
        <v>1</v>
      </c>
      <c r="L192">
        <v>1</v>
      </c>
      <c r="M192">
        <v>3</v>
      </c>
      <c r="N192">
        <v>0</v>
      </c>
      <c r="O192">
        <f t="shared" si="2"/>
        <v>1</v>
      </c>
    </row>
    <row r="193" spans="1:15">
      <c r="A193">
        <v>50</v>
      </c>
      <c r="B193">
        <v>1</v>
      </c>
      <c r="C193">
        <v>0</v>
      </c>
      <c r="D193">
        <v>150</v>
      </c>
      <c r="E193">
        <v>243</v>
      </c>
      <c r="F193">
        <v>0</v>
      </c>
      <c r="G193">
        <v>0</v>
      </c>
      <c r="H193">
        <v>128</v>
      </c>
      <c r="I193">
        <v>0</v>
      </c>
      <c r="J193">
        <v>2.6</v>
      </c>
      <c r="K193">
        <v>1</v>
      </c>
      <c r="L193">
        <v>0</v>
      </c>
      <c r="M193">
        <v>3</v>
      </c>
      <c r="N193">
        <v>0</v>
      </c>
      <c r="O193">
        <f t="shared" si="2"/>
        <v>1</v>
      </c>
    </row>
    <row r="194" spans="1:15">
      <c r="A194">
        <v>44</v>
      </c>
      <c r="B194">
        <v>1</v>
      </c>
      <c r="C194">
        <v>0</v>
      </c>
      <c r="D194">
        <v>112</v>
      </c>
      <c r="E194">
        <v>290</v>
      </c>
      <c r="F194">
        <v>0</v>
      </c>
      <c r="G194">
        <v>0</v>
      </c>
      <c r="H194">
        <v>153</v>
      </c>
      <c r="I194">
        <v>0</v>
      </c>
      <c r="J194">
        <v>0</v>
      </c>
      <c r="K194">
        <v>2</v>
      </c>
      <c r="L194">
        <v>1</v>
      </c>
      <c r="M194">
        <v>2</v>
      </c>
      <c r="N194">
        <v>0</v>
      </c>
      <c r="O194">
        <f t="shared" si="2"/>
        <v>1</v>
      </c>
    </row>
    <row r="195" spans="1:15">
      <c r="A195">
        <v>60</v>
      </c>
      <c r="B195">
        <v>1</v>
      </c>
      <c r="C195">
        <v>0</v>
      </c>
      <c r="D195">
        <v>130</v>
      </c>
      <c r="E195">
        <v>253</v>
      </c>
      <c r="F195">
        <v>0</v>
      </c>
      <c r="G195">
        <v>1</v>
      </c>
      <c r="H195">
        <v>144</v>
      </c>
      <c r="I195">
        <v>1</v>
      </c>
      <c r="J195">
        <v>1.4</v>
      </c>
      <c r="K195">
        <v>2</v>
      </c>
      <c r="L195">
        <v>1</v>
      </c>
      <c r="M195">
        <v>3</v>
      </c>
      <c r="N195">
        <v>0</v>
      </c>
      <c r="O195">
        <f t="shared" si="2"/>
        <v>1</v>
      </c>
    </row>
    <row r="196" spans="1:15">
      <c r="A196">
        <v>54</v>
      </c>
      <c r="B196">
        <v>1</v>
      </c>
      <c r="C196">
        <v>0</v>
      </c>
      <c r="D196">
        <v>124</v>
      </c>
      <c r="E196">
        <v>266</v>
      </c>
      <c r="F196">
        <v>0</v>
      </c>
      <c r="G196">
        <v>0</v>
      </c>
      <c r="H196">
        <v>109</v>
      </c>
      <c r="I196">
        <v>1</v>
      </c>
      <c r="J196">
        <v>2.2000000000000002</v>
      </c>
      <c r="K196">
        <v>1</v>
      </c>
      <c r="L196">
        <v>1</v>
      </c>
      <c r="M196">
        <v>3</v>
      </c>
      <c r="N196">
        <v>0</v>
      </c>
      <c r="O196">
        <f t="shared" si="2"/>
        <v>1</v>
      </c>
    </row>
    <row r="197" spans="1:15">
      <c r="A197">
        <v>50</v>
      </c>
      <c r="B197">
        <v>1</v>
      </c>
      <c r="C197">
        <v>2</v>
      </c>
      <c r="D197">
        <v>140</v>
      </c>
      <c r="E197">
        <v>233</v>
      </c>
      <c r="F197">
        <v>0</v>
      </c>
      <c r="G197">
        <v>1</v>
      </c>
      <c r="H197">
        <v>163</v>
      </c>
      <c r="I197">
        <v>0</v>
      </c>
      <c r="J197">
        <v>0.6</v>
      </c>
      <c r="K197">
        <v>1</v>
      </c>
      <c r="L197">
        <v>1</v>
      </c>
      <c r="M197">
        <v>3</v>
      </c>
      <c r="N197">
        <v>0</v>
      </c>
      <c r="O197">
        <f t="shared" si="2"/>
        <v>1</v>
      </c>
    </row>
    <row r="198" spans="1:15" hidden="1">
      <c r="A198">
        <v>41</v>
      </c>
      <c r="B198">
        <v>1</v>
      </c>
      <c r="C198">
        <v>0</v>
      </c>
      <c r="D198">
        <v>110</v>
      </c>
      <c r="E198">
        <v>172</v>
      </c>
      <c r="F198">
        <v>0</v>
      </c>
      <c r="G198">
        <v>0</v>
      </c>
      <c r="H198">
        <v>158</v>
      </c>
      <c r="I198">
        <v>0</v>
      </c>
      <c r="J198">
        <v>0</v>
      </c>
      <c r="K198">
        <v>2</v>
      </c>
      <c r="L198">
        <v>0</v>
      </c>
      <c r="M198">
        <v>3</v>
      </c>
      <c r="N198">
        <v>0</v>
      </c>
      <c r="O198">
        <f t="shared" si="2"/>
        <v>0</v>
      </c>
    </row>
    <row r="199" spans="1:15">
      <c r="A199">
        <v>51</v>
      </c>
      <c r="B199">
        <v>0</v>
      </c>
      <c r="C199">
        <v>0</v>
      </c>
      <c r="D199">
        <v>130</v>
      </c>
      <c r="E199">
        <v>305</v>
      </c>
      <c r="F199">
        <v>0</v>
      </c>
      <c r="G199">
        <v>1</v>
      </c>
      <c r="H199">
        <v>142</v>
      </c>
      <c r="I199">
        <v>1</v>
      </c>
      <c r="J199">
        <v>1.2</v>
      </c>
      <c r="K199">
        <v>1</v>
      </c>
      <c r="L199">
        <v>0</v>
      </c>
      <c r="M199">
        <v>3</v>
      </c>
      <c r="N199">
        <v>0</v>
      </c>
      <c r="O199">
        <f t="shared" si="2"/>
        <v>1</v>
      </c>
    </row>
    <row r="200" spans="1:15">
      <c r="A200">
        <v>58</v>
      </c>
      <c r="B200">
        <v>1</v>
      </c>
      <c r="C200">
        <v>0</v>
      </c>
      <c r="D200">
        <v>128</v>
      </c>
      <c r="E200">
        <v>216</v>
      </c>
      <c r="F200">
        <v>0</v>
      </c>
      <c r="G200">
        <v>0</v>
      </c>
      <c r="H200">
        <v>131</v>
      </c>
      <c r="I200">
        <v>1</v>
      </c>
      <c r="J200">
        <v>2.2000000000000002</v>
      </c>
      <c r="K200">
        <v>1</v>
      </c>
      <c r="L200">
        <v>3</v>
      </c>
      <c r="M200">
        <v>3</v>
      </c>
      <c r="N200">
        <v>0</v>
      </c>
      <c r="O200">
        <f t="shared" si="2"/>
        <v>1</v>
      </c>
    </row>
    <row r="201" spans="1:15" hidden="1">
      <c r="A201">
        <v>54</v>
      </c>
      <c r="B201">
        <v>1</v>
      </c>
      <c r="C201">
        <v>0</v>
      </c>
      <c r="D201">
        <v>120</v>
      </c>
      <c r="E201">
        <v>188</v>
      </c>
      <c r="F201">
        <v>0</v>
      </c>
      <c r="G201">
        <v>1</v>
      </c>
      <c r="H201">
        <v>113</v>
      </c>
      <c r="I201">
        <v>0</v>
      </c>
      <c r="J201">
        <v>1.4</v>
      </c>
      <c r="K201">
        <v>1</v>
      </c>
      <c r="L201">
        <v>1</v>
      </c>
      <c r="M201">
        <v>3</v>
      </c>
      <c r="N201">
        <v>0</v>
      </c>
      <c r="O201">
        <f t="shared" si="2"/>
        <v>0</v>
      </c>
    </row>
    <row r="202" spans="1:15">
      <c r="A202">
        <v>60</v>
      </c>
      <c r="B202">
        <v>1</v>
      </c>
      <c r="C202">
        <v>0</v>
      </c>
      <c r="D202">
        <v>145</v>
      </c>
      <c r="E202">
        <v>282</v>
      </c>
      <c r="F202">
        <v>0</v>
      </c>
      <c r="G202">
        <v>0</v>
      </c>
      <c r="H202">
        <v>142</v>
      </c>
      <c r="I202">
        <v>1</v>
      </c>
      <c r="J202">
        <v>2.8</v>
      </c>
      <c r="K202">
        <v>1</v>
      </c>
      <c r="L202">
        <v>2</v>
      </c>
      <c r="M202">
        <v>3</v>
      </c>
      <c r="N202">
        <v>0</v>
      </c>
      <c r="O202">
        <f t="shared" ref="O202:O265" si="3">--SUBTOTAL(103,A202)</f>
        <v>1</v>
      </c>
    </row>
    <row r="203" spans="1:15" hidden="1">
      <c r="A203">
        <v>60</v>
      </c>
      <c r="B203">
        <v>1</v>
      </c>
      <c r="C203">
        <v>2</v>
      </c>
      <c r="D203">
        <v>140</v>
      </c>
      <c r="E203">
        <v>185</v>
      </c>
      <c r="F203">
        <v>0</v>
      </c>
      <c r="G203">
        <v>0</v>
      </c>
      <c r="H203">
        <v>155</v>
      </c>
      <c r="I203">
        <v>0</v>
      </c>
      <c r="J203">
        <v>3</v>
      </c>
      <c r="K203">
        <v>1</v>
      </c>
      <c r="L203">
        <v>0</v>
      </c>
      <c r="M203">
        <v>2</v>
      </c>
      <c r="N203">
        <v>0</v>
      </c>
      <c r="O203">
        <f t="shared" si="3"/>
        <v>0</v>
      </c>
    </row>
    <row r="204" spans="1:15">
      <c r="A204">
        <v>59</v>
      </c>
      <c r="B204">
        <v>1</v>
      </c>
      <c r="C204">
        <v>0</v>
      </c>
      <c r="D204">
        <v>170</v>
      </c>
      <c r="E204">
        <v>326</v>
      </c>
      <c r="F204">
        <v>0</v>
      </c>
      <c r="G204">
        <v>0</v>
      </c>
      <c r="H204">
        <v>140</v>
      </c>
      <c r="I204">
        <v>1</v>
      </c>
      <c r="J204">
        <v>3.4</v>
      </c>
      <c r="K204">
        <v>0</v>
      </c>
      <c r="L204">
        <v>0</v>
      </c>
      <c r="M204">
        <v>3</v>
      </c>
      <c r="N204">
        <v>0</v>
      </c>
      <c r="O204">
        <f t="shared" si="3"/>
        <v>1</v>
      </c>
    </row>
    <row r="205" spans="1:15">
      <c r="A205">
        <v>46</v>
      </c>
      <c r="B205">
        <v>1</v>
      </c>
      <c r="C205">
        <v>2</v>
      </c>
      <c r="D205">
        <v>150</v>
      </c>
      <c r="E205">
        <v>231</v>
      </c>
      <c r="F205">
        <v>0</v>
      </c>
      <c r="G205">
        <v>1</v>
      </c>
      <c r="H205">
        <v>147</v>
      </c>
      <c r="I205">
        <v>0</v>
      </c>
      <c r="J205">
        <v>3.6</v>
      </c>
      <c r="K205">
        <v>1</v>
      </c>
      <c r="L205">
        <v>0</v>
      </c>
      <c r="M205">
        <v>2</v>
      </c>
      <c r="N205">
        <v>0</v>
      </c>
      <c r="O205">
        <f t="shared" si="3"/>
        <v>1</v>
      </c>
    </row>
    <row r="206" spans="1:15">
      <c r="A206">
        <v>67</v>
      </c>
      <c r="B206">
        <v>1</v>
      </c>
      <c r="C206">
        <v>0</v>
      </c>
      <c r="D206">
        <v>125</v>
      </c>
      <c r="E206">
        <v>254</v>
      </c>
      <c r="F206">
        <v>1</v>
      </c>
      <c r="G206">
        <v>1</v>
      </c>
      <c r="H206">
        <v>163</v>
      </c>
      <c r="I206">
        <v>0</v>
      </c>
      <c r="J206">
        <v>0.2</v>
      </c>
      <c r="K206">
        <v>1</v>
      </c>
      <c r="L206">
        <v>2</v>
      </c>
      <c r="M206">
        <v>3</v>
      </c>
      <c r="N206">
        <v>0</v>
      </c>
      <c r="O206">
        <f t="shared" si="3"/>
        <v>1</v>
      </c>
    </row>
    <row r="207" spans="1:15">
      <c r="A207">
        <v>62</v>
      </c>
      <c r="B207">
        <v>1</v>
      </c>
      <c r="C207">
        <v>0</v>
      </c>
      <c r="D207">
        <v>120</v>
      </c>
      <c r="E207">
        <v>267</v>
      </c>
      <c r="F207">
        <v>0</v>
      </c>
      <c r="G207">
        <v>1</v>
      </c>
      <c r="H207">
        <v>99</v>
      </c>
      <c r="I207">
        <v>1</v>
      </c>
      <c r="J207">
        <v>1.8</v>
      </c>
      <c r="K207">
        <v>1</v>
      </c>
      <c r="L207">
        <v>2</v>
      </c>
      <c r="M207">
        <v>3</v>
      </c>
      <c r="N207">
        <v>0</v>
      </c>
      <c r="O207">
        <f t="shared" si="3"/>
        <v>1</v>
      </c>
    </row>
    <row r="208" spans="1:15">
      <c r="A208">
        <v>65</v>
      </c>
      <c r="B208">
        <v>1</v>
      </c>
      <c r="C208">
        <v>0</v>
      </c>
      <c r="D208">
        <v>110</v>
      </c>
      <c r="E208">
        <v>248</v>
      </c>
      <c r="F208">
        <v>0</v>
      </c>
      <c r="G208">
        <v>0</v>
      </c>
      <c r="H208">
        <v>158</v>
      </c>
      <c r="I208">
        <v>0</v>
      </c>
      <c r="J208">
        <v>0.6</v>
      </c>
      <c r="K208">
        <v>2</v>
      </c>
      <c r="L208">
        <v>2</v>
      </c>
      <c r="M208">
        <v>1</v>
      </c>
      <c r="N208">
        <v>0</v>
      </c>
      <c r="O208">
        <f t="shared" si="3"/>
        <v>1</v>
      </c>
    </row>
    <row r="209" spans="1:15" hidden="1">
      <c r="A209">
        <v>44</v>
      </c>
      <c r="B209">
        <v>1</v>
      </c>
      <c r="C209">
        <v>0</v>
      </c>
      <c r="D209">
        <v>110</v>
      </c>
      <c r="E209">
        <v>197</v>
      </c>
      <c r="F209">
        <v>0</v>
      </c>
      <c r="G209">
        <v>0</v>
      </c>
      <c r="H209">
        <v>177</v>
      </c>
      <c r="I209">
        <v>0</v>
      </c>
      <c r="J209">
        <v>0</v>
      </c>
      <c r="K209">
        <v>2</v>
      </c>
      <c r="L209">
        <v>1</v>
      </c>
      <c r="M209">
        <v>2</v>
      </c>
      <c r="N209">
        <v>0</v>
      </c>
      <c r="O209">
        <f t="shared" si="3"/>
        <v>0</v>
      </c>
    </row>
    <row r="210" spans="1:15">
      <c r="A210">
        <v>60</v>
      </c>
      <c r="B210">
        <v>1</v>
      </c>
      <c r="C210">
        <v>0</v>
      </c>
      <c r="D210">
        <v>125</v>
      </c>
      <c r="E210">
        <v>258</v>
      </c>
      <c r="F210">
        <v>0</v>
      </c>
      <c r="G210">
        <v>0</v>
      </c>
      <c r="H210">
        <v>141</v>
      </c>
      <c r="I210">
        <v>1</v>
      </c>
      <c r="J210">
        <v>2.8</v>
      </c>
      <c r="K210">
        <v>1</v>
      </c>
      <c r="L210">
        <v>1</v>
      </c>
      <c r="M210">
        <v>3</v>
      </c>
      <c r="N210">
        <v>0</v>
      </c>
      <c r="O210">
        <f t="shared" si="3"/>
        <v>1</v>
      </c>
    </row>
    <row r="211" spans="1:15">
      <c r="A211">
        <v>58</v>
      </c>
      <c r="B211">
        <v>1</v>
      </c>
      <c r="C211">
        <v>0</v>
      </c>
      <c r="D211">
        <v>150</v>
      </c>
      <c r="E211">
        <v>270</v>
      </c>
      <c r="F211">
        <v>0</v>
      </c>
      <c r="G211">
        <v>0</v>
      </c>
      <c r="H211">
        <v>111</v>
      </c>
      <c r="I211">
        <v>1</v>
      </c>
      <c r="J211">
        <v>0.8</v>
      </c>
      <c r="K211">
        <v>2</v>
      </c>
      <c r="L211">
        <v>0</v>
      </c>
      <c r="M211">
        <v>3</v>
      </c>
      <c r="N211">
        <v>0</v>
      </c>
      <c r="O211">
        <f t="shared" si="3"/>
        <v>1</v>
      </c>
    </row>
    <row r="212" spans="1:15">
      <c r="A212">
        <v>68</v>
      </c>
      <c r="B212">
        <v>1</v>
      </c>
      <c r="C212">
        <v>2</v>
      </c>
      <c r="D212">
        <v>180</v>
      </c>
      <c r="E212">
        <v>274</v>
      </c>
      <c r="F212">
        <v>1</v>
      </c>
      <c r="G212">
        <v>0</v>
      </c>
      <c r="H212">
        <v>150</v>
      </c>
      <c r="I212">
        <v>1</v>
      </c>
      <c r="J212">
        <v>1.6</v>
      </c>
      <c r="K212">
        <v>1</v>
      </c>
      <c r="L212">
        <v>0</v>
      </c>
      <c r="M212">
        <v>3</v>
      </c>
      <c r="N212">
        <v>0</v>
      </c>
      <c r="O212">
        <f t="shared" si="3"/>
        <v>1</v>
      </c>
    </row>
    <row r="213" spans="1:15" hidden="1">
      <c r="A213">
        <v>62</v>
      </c>
      <c r="B213">
        <v>0</v>
      </c>
      <c r="C213">
        <v>0</v>
      </c>
      <c r="D213">
        <v>160</v>
      </c>
      <c r="E213">
        <v>164</v>
      </c>
      <c r="F213">
        <v>0</v>
      </c>
      <c r="G213">
        <v>0</v>
      </c>
      <c r="H213">
        <v>145</v>
      </c>
      <c r="I213">
        <v>0</v>
      </c>
      <c r="J213">
        <v>6.2</v>
      </c>
      <c r="K213">
        <v>0</v>
      </c>
      <c r="L213">
        <v>3</v>
      </c>
      <c r="M213">
        <v>3</v>
      </c>
      <c r="N213">
        <v>0</v>
      </c>
      <c r="O213">
        <f t="shared" si="3"/>
        <v>0</v>
      </c>
    </row>
    <row r="214" spans="1:15">
      <c r="A214">
        <v>52</v>
      </c>
      <c r="B214">
        <v>1</v>
      </c>
      <c r="C214">
        <v>0</v>
      </c>
      <c r="D214">
        <v>128</v>
      </c>
      <c r="E214">
        <v>255</v>
      </c>
      <c r="F214">
        <v>0</v>
      </c>
      <c r="G214">
        <v>1</v>
      </c>
      <c r="H214">
        <v>161</v>
      </c>
      <c r="I214">
        <v>1</v>
      </c>
      <c r="J214">
        <v>0</v>
      </c>
      <c r="K214">
        <v>2</v>
      </c>
      <c r="L214">
        <v>1</v>
      </c>
      <c r="M214">
        <v>3</v>
      </c>
      <c r="N214">
        <v>0</v>
      </c>
      <c r="O214">
        <f t="shared" si="3"/>
        <v>1</v>
      </c>
    </row>
    <row r="215" spans="1:15">
      <c r="A215">
        <v>59</v>
      </c>
      <c r="B215">
        <v>1</v>
      </c>
      <c r="C215">
        <v>0</v>
      </c>
      <c r="D215">
        <v>110</v>
      </c>
      <c r="E215">
        <v>239</v>
      </c>
      <c r="F215">
        <v>0</v>
      </c>
      <c r="G215">
        <v>0</v>
      </c>
      <c r="H215">
        <v>142</v>
      </c>
      <c r="I215">
        <v>1</v>
      </c>
      <c r="J215">
        <v>1.2</v>
      </c>
      <c r="K215">
        <v>1</v>
      </c>
      <c r="L215">
        <v>1</v>
      </c>
      <c r="M215">
        <v>3</v>
      </c>
      <c r="N215">
        <v>0</v>
      </c>
      <c r="O215">
        <f t="shared" si="3"/>
        <v>1</v>
      </c>
    </row>
    <row r="216" spans="1:15">
      <c r="A216">
        <v>60</v>
      </c>
      <c r="B216">
        <v>0</v>
      </c>
      <c r="C216">
        <v>0</v>
      </c>
      <c r="D216">
        <v>150</v>
      </c>
      <c r="E216">
        <v>258</v>
      </c>
      <c r="F216">
        <v>0</v>
      </c>
      <c r="G216">
        <v>0</v>
      </c>
      <c r="H216">
        <v>157</v>
      </c>
      <c r="I216">
        <v>0</v>
      </c>
      <c r="J216">
        <v>2.6</v>
      </c>
      <c r="K216">
        <v>1</v>
      </c>
      <c r="L216">
        <v>2</v>
      </c>
      <c r="M216">
        <v>3</v>
      </c>
      <c r="N216">
        <v>0</v>
      </c>
      <c r="O216">
        <f t="shared" si="3"/>
        <v>1</v>
      </c>
    </row>
    <row r="217" spans="1:15" hidden="1">
      <c r="A217">
        <v>49</v>
      </c>
      <c r="B217">
        <v>1</v>
      </c>
      <c r="C217">
        <v>2</v>
      </c>
      <c r="D217">
        <v>120</v>
      </c>
      <c r="E217">
        <v>188</v>
      </c>
      <c r="F217">
        <v>0</v>
      </c>
      <c r="G217">
        <v>1</v>
      </c>
      <c r="H217">
        <v>139</v>
      </c>
      <c r="I217">
        <v>0</v>
      </c>
      <c r="J217">
        <v>2</v>
      </c>
      <c r="K217">
        <v>1</v>
      </c>
      <c r="L217">
        <v>3</v>
      </c>
      <c r="M217">
        <v>3</v>
      </c>
      <c r="N217">
        <v>0</v>
      </c>
      <c r="O217">
        <f t="shared" si="3"/>
        <v>0</v>
      </c>
    </row>
    <row r="218" spans="1:15" hidden="1">
      <c r="A218">
        <v>59</v>
      </c>
      <c r="B218">
        <v>1</v>
      </c>
      <c r="C218">
        <v>0</v>
      </c>
      <c r="D218">
        <v>140</v>
      </c>
      <c r="E218">
        <v>177</v>
      </c>
      <c r="F218">
        <v>0</v>
      </c>
      <c r="G218">
        <v>1</v>
      </c>
      <c r="H218">
        <v>162</v>
      </c>
      <c r="I218">
        <v>1</v>
      </c>
      <c r="J218">
        <v>0</v>
      </c>
      <c r="K218">
        <v>2</v>
      </c>
      <c r="L218">
        <v>1</v>
      </c>
      <c r="M218">
        <v>3</v>
      </c>
      <c r="N218">
        <v>0</v>
      </c>
      <c r="O218">
        <f t="shared" si="3"/>
        <v>0</v>
      </c>
    </row>
    <row r="219" spans="1:15">
      <c r="A219">
        <v>57</v>
      </c>
      <c r="B219">
        <v>1</v>
      </c>
      <c r="C219">
        <v>2</v>
      </c>
      <c r="D219">
        <v>128</v>
      </c>
      <c r="E219">
        <v>229</v>
      </c>
      <c r="F219">
        <v>0</v>
      </c>
      <c r="G219">
        <v>0</v>
      </c>
      <c r="H219">
        <v>150</v>
      </c>
      <c r="I219">
        <v>0</v>
      </c>
      <c r="J219">
        <v>0.4</v>
      </c>
      <c r="K219">
        <v>1</v>
      </c>
      <c r="L219">
        <v>1</v>
      </c>
      <c r="M219">
        <v>3</v>
      </c>
      <c r="N219">
        <v>0</v>
      </c>
      <c r="O219">
        <f t="shared" si="3"/>
        <v>1</v>
      </c>
    </row>
    <row r="220" spans="1:15">
      <c r="A220">
        <v>61</v>
      </c>
      <c r="B220">
        <v>1</v>
      </c>
      <c r="C220">
        <v>0</v>
      </c>
      <c r="D220">
        <v>120</v>
      </c>
      <c r="E220">
        <v>260</v>
      </c>
      <c r="F220">
        <v>0</v>
      </c>
      <c r="G220">
        <v>1</v>
      </c>
      <c r="H220">
        <v>140</v>
      </c>
      <c r="I220">
        <v>1</v>
      </c>
      <c r="J220">
        <v>3.6</v>
      </c>
      <c r="K220">
        <v>1</v>
      </c>
      <c r="L220">
        <v>1</v>
      </c>
      <c r="M220">
        <v>3</v>
      </c>
      <c r="N220">
        <v>0</v>
      </c>
      <c r="O220">
        <f t="shared" si="3"/>
        <v>1</v>
      </c>
    </row>
    <row r="221" spans="1:15">
      <c r="A221">
        <v>39</v>
      </c>
      <c r="B221">
        <v>1</v>
      </c>
      <c r="C221">
        <v>0</v>
      </c>
      <c r="D221">
        <v>118</v>
      </c>
      <c r="E221">
        <v>219</v>
      </c>
      <c r="F221">
        <v>0</v>
      </c>
      <c r="G221">
        <v>1</v>
      </c>
      <c r="H221">
        <v>140</v>
      </c>
      <c r="I221">
        <v>0</v>
      </c>
      <c r="J221">
        <v>1.2</v>
      </c>
      <c r="K221">
        <v>1</v>
      </c>
      <c r="L221">
        <v>0</v>
      </c>
      <c r="M221">
        <v>3</v>
      </c>
      <c r="N221">
        <v>0</v>
      </c>
      <c r="O221">
        <f t="shared" si="3"/>
        <v>1</v>
      </c>
    </row>
    <row r="222" spans="1:15">
      <c r="A222">
        <v>61</v>
      </c>
      <c r="B222">
        <v>0</v>
      </c>
      <c r="C222">
        <v>0</v>
      </c>
      <c r="D222">
        <v>145</v>
      </c>
      <c r="E222">
        <v>307</v>
      </c>
      <c r="F222">
        <v>0</v>
      </c>
      <c r="G222">
        <v>0</v>
      </c>
      <c r="H222">
        <v>146</v>
      </c>
      <c r="I222">
        <v>1</v>
      </c>
      <c r="J222">
        <v>1</v>
      </c>
      <c r="K222">
        <v>1</v>
      </c>
      <c r="L222">
        <v>0</v>
      </c>
      <c r="M222">
        <v>3</v>
      </c>
      <c r="N222">
        <v>0</v>
      </c>
      <c r="O222">
        <f t="shared" si="3"/>
        <v>1</v>
      </c>
    </row>
    <row r="223" spans="1:15">
      <c r="A223">
        <v>56</v>
      </c>
      <c r="B223">
        <v>1</v>
      </c>
      <c r="C223">
        <v>0</v>
      </c>
      <c r="D223">
        <v>125</v>
      </c>
      <c r="E223">
        <v>249</v>
      </c>
      <c r="F223">
        <v>1</v>
      </c>
      <c r="G223">
        <v>0</v>
      </c>
      <c r="H223">
        <v>144</v>
      </c>
      <c r="I223">
        <v>1</v>
      </c>
      <c r="J223">
        <v>1.2</v>
      </c>
      <c r="K223">
        <v>1</v>
      </c>
      <c r="L223">
        <v>1</v>
      </c>
      <c r="M223">
        <v>2</v>
      </c>
      <c r="N223">
        <v>0</v>
      </c>
      <c r="O223">
        <f t="shared" si="3"/>
        <v>1</v>
      </c>
    </row>
    <row r="224" spans="1:15">
      <c r="A224">
        <v>43</v>
      </c>
      <c r="B224">
        <v>0</v>
      </c>
      <c r="C224">
        <v>0</v>
      </c>
      <c r="D224">
        <v>132</v>
      </c>
      <c r="E224">
        <v>341</v>
      </c>
      <c r="F224">
        <v>1</v>
      </c>
      <c r="G224">
        <v>0</v>
      </c>
      <c r="H224">
        <v>136</v>
      </c>
      <c r="I224">
        <v>1</v>
      </c>
      <c r="J224">
        <v>3</v>
      </c>
      <c r="K224">
        <v>1</v>
      </c>
      <c r="L224">
        <v>0</v>
      </c>
      <c r="M224">
        <v>3</v>
      </c>
      <c r="N224">
        <v>0</v>
      </c>
      <c r="O224">
        <f t="shared" si="3"/>
        <v>1</v>
      </c>
    </row>
    <row r="225" spans="1:15">
      <c r="A225">
        <v>62</v>
      </c>
      <c r="B225">
        <v>0</v>
      </c>
      <c r="C225">
        <v>2</v>
      </c>
      <c r="D225">
        <v>130</v>
      </c>
      <c r="E225">
        <v>263</v>
      </c>
      <c r="F225">
        <v>0</v>
      </c>
      <c r="G225">
        <v>1</v>
      </c>
      <c r="H225">
        <v>97</v>
      </c>
      <c r="I225">
        <v>0</v>
      </c>
      <c r="J225">
        <v>1.2</v>
      </c>
      <c r="K225">
        <v>1</v>
      </c>
      <c r="L225">
        <v>1</v>
      </c>
      <c r="M225">
        <v>3</v>
      </c>
      <c r="N225">
        <v>0</v>
      </c>
      <c r="O225">
        <f t="shared" si="3"/>
        <v>1</v>
      </c>
    </row>
    <row r="226" spans="1:15">
      <c r="A226">
        <v>63</v>
      </c>
      <c r="B226">
        <v>1</v>
      </c>
      <c r="C226">
        <v>0</v>
      </c>
      <c r="D226">
        <v>130</v>
      </c>
      <c r="E226">
        <v>330</v>
      </c>
      <c r="F226">
        <v>1</v>
      </c>
      <c r="G226">
        <v>0</v>
      </c>
      <c r="H226">
        <v>132</v>
      </c>
      <c r="I226">
        <v>1</v>
      </c>
      <c r="J226">
        <v>1.8</v>
      </c>
      <c r="K226">
        <v>2</v>
      </c>
      <c r="L226">
        <v>3</v>
      </c>
      <c r="M226">
        <v>3</v>
      </c>
      <c r="N226">
        <v>0</v>
      </c>
      <c r="O226">
        <f t="shared" si="3"/>
        <v>1</v>
      </c>
    </row>
    <row r="227" spans="1:15">
      <c r="A227">
        <v>65</v>
      </c>
      <c r="B227">
        <v>1</v>
      </c>
      <c r="C227">
        <v>0</v>
      </c>
      <c r="D227">
        <v>135</v>
      </c>
      <c r="E227">
        <v>254</v>
      </c>
      <c r="F227">
        <v>0</v>
      </c>
      <c r="G227">
        <v>0</v>
      </c>
      <c r="H227">
        <v>127</v>
      </c>
      <c r="I227">
        <v>0</v>
      </c>
      <c r="J227">
        <v>2.8</v>
      </c>
      <c r="K227">
        <v>1</v>
      </c>
      <c r="L227">
        <v>1</v>
      </c>
      <c r="M227">
        <v>3</v>
      </c>
      <c r="N227">
        <v>0</v>
      </c>
      <c r="O227">
        <f t="shared" si="3"/>
        <v>1</v>
      </c>
    </row>
    <row r="228" spans="1:15">
      <c r="A228">
        <v>48</v>
      </c>
      <c r="B228">
        <v>1</v>
      </c>
      <c r="C228">
        <v>0</v>
      </c>
      <c r="D228">
        <v>130</v>
      </c>
      <c r="E228">
        <v>256</v>
      </c>
      <c r="F228">
        <v>1</v>
      </c>
      <c r="G228">
        <v>0</v>
      </c>
      <c r="H228">
        <v>150</v>
      </c>
      <c r="I228">
        <v>1</v>
      </c>
      <c r="J228">
        <v>0</v>
      </c>
      <c r="K228">
        <v>2</v>
      </c>
      <c r="L228">
        <v>2</v>
      </c>
      <c r="M228">
        <v>3</v>
      </c>
      <c r="N228">
        <v>0</v>
      </c>
      <c r="O228">
        <f t="shared" si="3"/>
        <v>1</v>
      </c>
    </row>
    <row r="229" spans="1:15">
      <c r="A229">
        <v>63</v>
      </c>
      <c r="B229">
        <v>0</v>
      </c>
      <c r="C229">
        <v>0</v>
      </c>
      <c r="D229">
        <v>150</v>
      </c>
      <c r="E229">
        <v>407</v>
      </c>
      <c r="F229">
        <v>0</v>
      </c>
      <c r="G229">
        <v>0</v>
      </c>
      <c r="H229">
        <v>154</v>
      </c>
      <c r="I229">
        <v>0</v>
      </c>
      <c r="J229">
        <v>4</v>
      </c>
      <c r="K229">
        <v>1</v>
      </c>
      <c r="L229">
        <v>3</v>
      </c>
      <c r="M229">
        <v>3</v>
      </c>
      <c r="N229">
        <v>0</v>
      </c>
      <c r="O229">
        <f t="shared" si="3"/>
        <v>1</v>
      </c>
    </row>
    <row r="230" spans="1:15">
      <c r="A230">
        <v>55</v>
      </c>
      <c r="B230">
        <v>1</v>
      </c>
      <c r="C230">
        <v>0</v>
      </c>
      <c r="D230">
        <v>140</v>
      </c>
      <c r="E230">
        <v>217</v>
      </c>
      <c r="F230">
        <v>0</v>
      </c>
      <c r="G230">
        <v>1</v>
      </c>
      <c r="H230">
        <v>111</v>
      </c>
      <c r="I230">
        <v>1</v>
      </c>
      <c r="J230">
        <v>5.6</v>
      </c>
      <c r="K230">
        <v>0</v>
      </c>
      <c r="L230">
        <v>0</v>
      </c>
      <c r="M230">
        <v>3</v>
      </c>
      <c r="N230">
        <v>0</v>
      </c>
      <c r="O230">
        <f t="shared" si="3"/>
        <v>1</v>
      </c>
    </row>
    <row r="231" spans="1:15">
      <c r="A231">
        <v>65</v>
      </c>
      <c r="B231">
        <v>1</v>
      </c>
      <c r="C231">
        <v>3</v>
      </c>
      <c r="D231">
        <v>138</v>
      </c>
      <c r="E231">
        <v>282</v>
      </c>
      <c r="F231">
        <v>1</v>
      </c>
      <c r="G231">
        <v>0</v>
      </c>
      <c r="H231">
        <v>174</v>
      </c>
      <c r="I231">
        <v>0</v>
      </c>
      <c r="J231">
        <v>1.4</v>
      </c>
      <c r="K231">
        <v>1</v>
      </c>
      <c r="L231">
        <v>1</v>
      </c>
      <c r="M231">
        <v>2</v>
      </c>
      <c r="N231">
        <v>0</v>
      </c>
      <c r="O231">
        <f t="shared" si="3"/>
        <v>1</v>
      </c>
    </row>
    <row r="232" spans="1:15">
      <c r="A232">
        <v>56</v>
      </c>
      <c r="B232">
        <v>0</v>
      </c>
      <c r="C232">
        <v>0</v>
      </c>
      <c r="D232">
        <v>200</v>
      </c>
      <c r="E232">
        <v>288</v>
      </c>
      <c r="F232">
        <v>1</v>
      </c>
      <c r="G232">
        <v>0</v>
      </c>
      <c r="H232">
        <v>133</v>
      </c>
      <c r="I232">
        <v>1</v>
      </c>
      <c r="J232">
        <v>4</v>
      </c>
      <c r="K232">
        <v>0</v>
      </c>
      <c r="L232">
        <v>2</v>
      </c>
      <c r="M232">
        <v>3</v>
      </c>
      <c r="N232">
        <v>0</v>
      </c>
      <c r="O232">
        <f t="shared" si="3"/>
        <v>1</v>
      </c>
    </row>
    <row r="233" spans="1:15">
      <c r="A233">
        <v>54</v>
      </c>
      <c r="B233">
        <v>1</v>
      </c>
      <c r="C233">
        <v>0</v>
      </c>
      <c r="D233">
        <v>110</v>
      </c>
      <c r="E233">
        <v>239</v>
      </c>
      <c r="F233">
        <v>0</v>
      </c>
      <c r="G233">
        <v>1</v>
      </c>
      <c r="H233">
        <v>126</v>
      </c>
      <c r="I233">
        <v>1</v>
      </c>
      <c r="J233">
        <v>2.8</v>
      </c>
      <c r="K233">
        <v>1</v>
      </c>
      <c r="L233">
        <v>1</v>
      </c>
      <c r="M233">
        <v>3</v>
      </c>
      <c r="N233">
        <v>0</v>
      </c>
      <c r="O233">
        <f t="shared" si="3"/>
        <v>1</v>
      </c>
    </row>
    <row r="234" spans="1:15" hidden="1">
      <c r="A234">
        <v>70</v>
      </c>
      <c r="B234">
        <v>1</v>
      </c>
      <c r="C234">
        <v>0</v>
      </c>
      <c r="D234">
        <v>145</v>
      </c>
      <c r="E234">
        <v>174</v>
      </c>
      <c r="F234">
        <v>0</v>
      </c>
      <c r="G234">
        <v>1</v>
      </c>
      <c r="H234">
        <v>125</v>
      </c>
      <c r="I234">
        <v>1</v>
      </c>
      <c r="J234">
        <v>2.6</v>
      </c>
      <c r="K234">
        <v>0</v>
      </c>
      <c r="L234">
        <v>0</v>
      </c>
      <c r="M234">
        <v>3</v>
      </c>
      <c r="N234">
        <v>0</v>
      </c>
      <c r="O234">
        <f t="shared" si="3"/>
        <v>0</v>
      </c>
    </row>
    <row r="235" spans="1:15">
      <c r="A235">
        <v>62</v>
      </c>
      <c r="B235">
        <v>1</v>
      </c>
      <c r="C235">
        <v>1</v>
      </c>
      <c r="D235">
        <v>120</v>
      </c>
      <c r="E235">
        <v>281</v>
      </c>
      <c r="F235">
        <v>0</v>
      </c>
      <c r="G235">
        <v>0</v>
      </c>
      <c r="H235">
        <v>103</v>
      </c>
      <c r="I235">
        <v>0</v>
      </c>
      <c r="J235">
        <v>1.4</v>
      </c>
      <c r="K235">
        <v>1</v>
      </c>
      <c r="L235">
        <v>1</v>
      </c>
      <c r="M235">
        <v>3</v>
      </c>
      <c r="N235">
        <v>0</v>
      </c>
      <c r="O235">
        <f t="shared" si="3"/>
        <v>1</v>
      </c>
    </row>
    <row r="236" spans="1:15" hidden="1">
      <c r="A236">
        <v>35</v>
      </c>
      <c r="B236">
        <v>1</v>
      </c>
      <c r="C236">
        <v>0</v>
      </c>
      <c r="D236">
        <v>120</v>
      </c>
      <c r="E236">
        <v>198</v>
      </c>
      <c r="F236">
        <v>0</v>
      </c>
      <c r="G236">
        <v>1</v>
      </c>
      <c r="H236">
        <v>130</v>
      </c>
      <c r="I236">
        <v>1</v>
      </c>
      <c r="J236">
        <v>1.6</v>
      </c>
      <c r="K236">
        <v>1</v>
      </c>
      <c r="L236">
        <v>0</v>
      </c>
      <c r="M236">
        <v>3</v>
      </c>
      <c r="N236">
        <v>0</v>
      </c>
      <c r="O236">
        <f t="shared" si="3"/>
        <v>0</v>
      </c>
    </row>
    <row r="237" spans="1:15">
      <c r="A237">
        <v>59</v>
      </c>
      <c r="B237">
        <v>1</v>
      </c>
      <c r="C237">
        <v>3</v>
      </c>
      <c r="D237">
        <v>170</v>
      </c>
      <c r="E237">
        <v>288</v>
      </c>
      <c r="F237">
        <v>0</v>
      </c>
      <c r="G237">
        <v>0</v>
      </c>
      <c r="H237">
        <v>159</v>
      </c>
      <c r="I237">
        <v>0</v>
      </c>
      <c r="J237">
        <v>0.2</v>
      </c>
      <c r="K237">
        <v>1</v>
      </c>
      <c r="L237">
        <v>0</v>
      </c>
      <c r="M237">
        <v>3</v>
      </c>
      <c r="N237">
        <v>0</v>
      </c>
      <c r="O237">
        <f t="shared" si="3"/>
        <v>1</v>
      </c>
    </row>
    <row r="238" spans="1:15">
      <c r="A238">
        <v>64</v>
      </c>
      <c r="B238">
        <v>1</v>
      </c>
      <c r="C238">
        <v>2</v>
      </c>
      <c r="D238">
        <v>125</v>
      </c>
      <c r="E238">
        <v>309</v>
      </c>
      <c r="F238">
        <v>0</v>
      </c>
      <c r="G238">
        <v>1</v>
      </c>
      <c r="H238">
        <v>131</v>
      </c>
      <c r="I238">
        <v>1</v>
      </c>
      <c r="J238">
        <v>1.8</v>
      </c>
      <c r="K238">
        <v>1</v>
      </c>
      <c r="L238">
        <v>0</v>
      </c>
      <c r="M238">
        <v>3</v>
      </c>
      <c r="N238">
        <v>0</v>
      </c>
      <c r="O238">
        <f t="shared" si="3"/>
        <v>1</v>
      </c>
    </row>
    <row r="239" spans="1:15">
      <c r="A239">
        <v>47</v>
      </c>
      <c r="B239">
        <v>1</v>
      </c>
      <c r="C239">
        <v>2</v>
      </c>
      <c r="D239">
        <v>108</v>
      </c>
      <c r="E239">
        <v>243</v>
      </c>
      <c r="F239">
        <v>0</v>
      </c>
      <c r="G239">
        <v>1</v>
      </c>
      <c r="H239">
        <v>152</v>
      </c>
      <c r="I239">
        <v>0</v>
      </c>
      <c r="J239">
        <v>0</v>
      </c>
      <c r="K239">
        <v>2</v>
      </c>
      <c r="L239">
        <v>0</v>
      </c>
      <c r="M239">
        <v>2</v>
      </c>
      <c r="N239">
        <v>0</v>
      </c>
      <c r="O239">
        <f t="shared" si="3"/>
        <v>1</v>
      </c>
    </row>
    <row r="240" spans="1:15">
      <c r="A240">
        <v>57</v>
      </c>
      <c r="B240">
        <v>1</v>
      </c>
      <c r="C240">
        <v>0</v>
      </c>
      <c r="D240">
        <v>165</v>
      </c>
      <c r="E240">
        <v>289</v>
      </c>
      <c r="F240">
        <v>1</v>
      </c>
      <c r="G240">
        <v>0</v>
      </c>
      <c r="H240">
        <v>124</v>
      </c>
      <c r="I240">
        <v>0</v>
      </c>
      <c r="J240">
        <v>1</v>
      </c>
      <c r="K240">
        <v>1</v>
      </c>
      <c r="L240">
        <v>3</v>
      </c>
      <c r="M240">
        <v>3</v>
      </c>
      <c r="N240">
        <v>0</v>
      </c>
      <c r="O240">
        <f t="shared" si="3"/>
        <v>1</v>
      </c>
    </row>
    <row r="241" spans="1:15">
      <c r="A241">
        <v>55</v>
      </c>
      <c r="B241">
        <v>1</v>
      </c>
      <c r="C241">
        <v>0</v>
      </c>
      <c r="D241">
        <v>160</v>
      </c>
      <c r="E241">
        <v>289</v>
      </c>
      <c r="F241">
        <v>0</v>
      </c>
      <c r="G241">
        <v>0</v>
      </c>
      <c r="H241">
        <v>145</v>
      </c>
      <c r="I241">
        <v>1</v>
      </c>
      <c r="J241">
        <v>0.8</v>
      </c>
      <c r="K241">
        <v>1</v>
      </c>
      <c r="L241">
        <v>1</v>
      </c>
      <c r="M241">
        <v>3</v>
      </c>
      <c r="N241">
        <v>0</v>
      </c>
      <c r="O241">
        <f t="shared" si="3"/>
        <v>1</v>
      </c>
    </row>
    <row r="242" spans="1:15">
      <c r="A242">
        <v>64</v>
      </c>
      <c r="B242">
        <v>1</v>
      </c>
      <c r="C242">
        <v>0</v>
      </c>
      <c r="D242">
        <v>120</v>
      </c>
      <c r="E242">
        <v>246</v>
      </c>
      <c r="F242">
        <v>0</v>
      </c>
      <c r="G242">
        <v>0</v>
      </c>
      <c r="H242">
        <v>96</v>
      </c>
      <c r="I242">
        <v>1</v>
      </c>
      <c r="J242">
        <v>2.2000000000000002</v>
      </c>
      <c r="K242">
        <v>0</v>
      </c>
      <c r="L242">
        <v>1</v>
      </c>
      <c r="M242">
        <v>2</v>
      </c>
      <c r="N242">
        <v>0</v>
      </c>
      <c r="O242">
        <f t="shared" si="3"/>
        <v>1</v>
      </c>
    </row>
    <row r="243" spans="1:15">
      <c r="A243">
        <v>70</v>
      </c>
      <c r="B243">
        <v>1</v>
      </c>
      <c r="C243">
        <v>0</v>
      </c>
      <c r="D243">
        <v>130</v>
      </c>
      <c r="E243">
        <v>322</v>
      </c>
      <c r="F243">
        <v>0</v>
      </c>
      <c r="G243">
        <v>0</v>
      </c>
      <c r="H243">
        <v>109</v>
      </c>
      <c r="I243">
        <v>0</v>
      </c>
      <c r="J243">
        <v>2.4</v>
      </c>
      <c r="K243">
        <v>1</v>
      </c>
      <c r="L243">
        <v>3</v>
      </c>
      <c r="M243">
        <v>2</v>
      </c>
      <c r="N243">
        <v>0</v>
      </c>
      <c r="O243">
        <f t="shared" si="3"/>
        <v>1</v>
      </c>
    </row>
    <row r="244" spans="1:15">
      <c r="A244">
        <v>51</v>
      </c>
      <c r="B244">
        <v>1</v>
      </c>
      <c r="C244">
        <v>0</v>
      </c>
      <c r="D244">
        <v>140</v>
      </c>
      <c r="E244">
        <v>299</v>
      </c>
      <c r="F244">
        <v>0</v>
      </c>
      <c r="G244">
        <v>1</v>
      </c>
      <c r="H244">
        <v>173</v>
      </c>
      <c r="I244">
        <v>1</v>
      </c>
      <c r="J244">
        <v>1.6</v>
      </c>
      <c r="K244">
        <v>2</v>
      </c>
      <c r="L244">
        <v>0</v>
      </c>
      <c r="M244">
        <v>3</v>
      </c>
      <c r="N244">
        <v>0</v>
      </c>
      <c r="O244">
        <f t="shared" si="3"/>
        <v>1</v>
      </c>
    </row>
    <row r="245" spans="1:15">
      <c r="A245">
        <v>58</v>
      </c>
      <c r="B245">
        <v>1</v>
      </c>
      <c r="C245">
        <v>0</v>
      </c>
      <c r="D245">
        <v>125</v>
      </c>
      <c r="E245">
        <v>300</v>
      </c>
      <c r="F245">
        <v>0</v>
      </c>
      <c r="G245">
        <v>0</v>
      </c>
      <c r="H245">
        <v>171</v>
      </c>
      <c r="I245">
        <v>0</v>
      </c>
      <c r="J245">
        <v>0</v>
      </c>
      <c r="K245">
        <v>2</v>
      </c>
      <c r="L245">
        <v>2</v>
      </c>
      <c r="M245">
        <v>3</v>
      </c>
      <c r="N245">
        <v>0</v>
      </c>
      <c r="O245">
        <f t="shared" si="3"/>
        <v>1</v>
      </c>
    </row>
    <row r="246" spans="1:15">
      <c r="A246">
        <v>60</v>
      </c>
      <c r="B246">
        <v>1</v>
      </c>
      <c r="C246">
        <v>0</v>
      </c>
      <c r="D246">
        <v>140</v>
      </c>
      <c r="E246">
        <v>293</v>
      </c>
      <c r="F246">
        <v>0</v>
      </c>
      <c r="G246">
        <v>0</v>
      </c>
      <c r="H246">
        <v>170</v>
      </c>
      <c r="I246">
        <v>0</v>
      </c>
      <c r="J246">
        <v>1.2</v>
      </c>
      <c r="K246">
        <v>1</v>
      </c>
      <c r="L246">
        <v>2</v>
      </c>
      <c r="M246">
        <v>3</v>
      </c>
      <c r="N246">
        <v>0</v>
      </c>
      <c r="O246">
        <f t="shared" si="3"/>
        <v>1</v>
      </c>
    </row>
    <row r="247" spans="1:15">
      <c r="A247">
        <v>77</v>
      </c>
      <c r="B247">
        <v>1</v>
      </c>
      <c r="C247">
        <v>0</v>
      </c>
      <c r="D247">
        <v>125</v>
      </c>
      <c r="E247">
        <v>304</v>
      </c>
      <c r="F247">
        <v>0</v>
      </c>
      <c r="G247">
        <v>0</v>
      </c>
      <c r="H247">
        <v>162</v>
      </c>
      <c r="I247">
        <v>1</v>
      </c>
      <c r="J247">
        <v>0</v>
      </c>
      <c r="K247">
        <v>2</v>
      </c>
      <c r="L247">
        <v>3</v>
      </c>
      <c r="M247">
        <v>2</v>
      </c>
      <c r="N247">
        <v>0</v>
      </c>
      <c r="O247">
        <f t="shared" si="3"/>
        <v>1</v>
      </c>
    </row>
    <row r="248" spans="1:15">
      <c r="A248">
        <v>35</v>
      </c>
      <c r="B248">
        <v>1</v>
      </c>
      <c r="C248">
        <v>0</v>
      </c>
      <c r="D248">
        <v>126</v>
      </c>
      <c r="E248">
        <v>282</v>
      </c>
      <c r="F248">
        <v>0</v>
      </c>
      <c r="G248">
        <v>0</v>
      </c>
      <c r="H248">
        <v>156</v>
      </c>
      <c r="I248">
        <v>1</v>
      </c>
      <c r="J248">
        <v>0</v>
      </c>
      <c r="K248">
        <v>2</v>
      </c>
      <c r="L248">
        <v>0</v>
      </c>
      <c r="M248">
        <v>3</v>
      </c>
      <c r="N248">
        <v>0</v>
      </c>
      <c r="O248">
        <f t="shared" si="3"/>
        <v>1</v>
      </c>
    </row>
    <row r="249" spans="1:15">
      <c r="A249">
        <v>70</v>
      </c>
      <c r="B249">
        <v>1</v>
      </c>
      <c r="C249">
        <v>2</v>
      </c>
      <c r="D249">
        <v>160</v>
      </c>
      <c r="E249">
        <v>269</v>
      </c>
      <c r="F249">
        <v>0</v>
      </c>
      <c r="G249">
        <v>1</v>
      </c>
      <c r="H249">
        <v>112</v>
      </c>
      <c r="I249">
        <v>1</v>
      </c>
      <c r="J249">
        <v>2.9</v>
      </c>
      <c r="K249">
        <v>1</v>
      </c>
      <c r="L249">
        <v>1</v>
      </c>
      <c r="M249">
        <v>3</v>
      </c>
      <c r="N249">
        <v>0</v>
      </c>
      <c r="O249">
        <f t="shared" si="3"/>
        <v>1</v>
      </c>
    </row>
    <row r="250" spans="1:15">
      <c r="A250">
        <v>59</v>
      </c>
      <c r="B250">
        <v>0</v>
      </c>
      <c r="C250">
        <v>0</v>
      </c>
      <c r="D250">
        <v>174</v>
      </c>
      <c r="E250">
        <v>249</v>
      </c>
      <c r="F250">
        <v>0</v>
      </c>
      <c r="G250">
        <v>1</v>
      </c>
      <c r="H250">
        <v>143</v>
      </c>
      <c r="I250">
        <v>1</v>
      </c>
      <c r="J250">
        <v>0</v>
      </c>
      <c r="K250">
        <v>1</v>
      </c>
      <c r="L250">
        <v>0</v>
      </c>
      <c r="M250">
        <v>2</v>
      </c>
      <c r="N250">
        <v>0</v>
      </c>
      <c r="O250">
        <f t="shared" si="3"/>
        <v>1</v>
      </c>
    </row>
    <row r="251" spans="1:15">
      <c r="A251">
        <v>64</v>
      </c>
      <c r="B251">
        <v>1</v>
      </c>
      <c r="C251">
        <v>0</v>
      </c>
      <c r="D251">
        <v>145</v>
      </c>
      <c r="E251">
        <v>212</v>
      </c>
      <c r="F251">
        <v>0</v>
      </c>
      <c r="G251">
        <v>0</v>
      </c>
      <c r="H251">
        <v>132</v>
      </c>
      <c r="I251">
        <v>0</v>
      </c>
      <c r="J251">
        <v>2</v>
      </c>
      <c r="K251">
        <v>1</v>
      </c>
      <c r="L251">
        <v>2</v>
      </c>
      <c r="M251">
        <v>1</v>
      </c>
      <c r="N251">
        <v>0</v>
      </c>
      <c r="O251">
        <f t="shared" si="3"/>
        <v>1</v>
      </c>
    </row>
    <row r="252" spans="1:15">
      <c r="A252">
        <v>57</v>
      </c>
      <c r="B252">
        <v>1</v>
      </c>
      <c r="C252">
        <v>0</v>
      </c>
      <c r="D252">
        <v>152</v>
      </c>
      <c r="E252">
        <v>274</v>
      </c>
      <c r="F252">
        <v>0</v>
      </c>
      <c r="G252">
        <v>1</v>
      </c>
      <c r="H252">
        <v>88</v>
      </c>
      <c r="I252">
        <v>1</v>
      </c>
      <c r="J252">
        <v>1.2</v>
      </c>
      <c r="K252">
        <v>1</v>
      </c>
      <c r="L252">
        <v>1</v>
      </c>
      <c r="M252">
        <v>3</v>
      </c>
      <c r="N252">
        <v>0</v>
      </c>
      <c r="O252">
        <f t="shared" si="3"/>
        <v>1</v>
      </c>
    </row>
    <row r="253" spans="1:15" hidden="1">
      <c r="A253">
        <v>56</v>
      </c>
      <c r="B253">
        <v>1</v>
      </c>
      <c r="C253">
        <v>0</v>
      </c>
      <c r="D253">
        <v>132</v>
      </c>
      <c r="E253">
        <v>184</v>
      </c>
      <c r="F253">
        <v>0</v>
      </c>
      <c r="G253">
        <v>0</v>
      </c>
      <c r="H253">
        <v>105</v>
      </c>
      <c r="I253">
        <v>1</v>
      </c>
      <c r="J253">
        <v>2.1</v>
      </c>
      <c r="K253">
        <v>1</v>
      </c>
      <c r="L253">
        <v>1</v>
      </c>
      <c r="M253">
        <v>1</v>
      </c>
      <c r="N253">
        <v>0</v>
      </c>
      <c r="O253">
        <f t="shared" si="3"/>
        <v>0</v>
      </c>
    </row>
    <row r="254" spans="1:15">
      <c r="A254">
        <v>48</v>
      </c>
      <c r="B254">
        <v>1</v>
      </c>
      <c r="C254">
        <v>0</v>
      </c>
      <c r="D254">
        <v>124</v>
      </c>
      <c r="E254">
        <v>274</v>
      </c>
      <c r="F254">
        <v>0</v>
      </c>
      <c r="G254">
        <v>0</v>
      </c>
      <c r="H254">
        <v>166</v>
      </c>
      <c r="I254">
        <v>0</v>
      </c>
      <c r="J254">
        <v>0.5</v>
      </c>
      <c r="K254">
        <v>1</v>
      </c>
      <c r="L254">
        <v>0</v>
      </c>
      <c r="M254">
        <v>3</v>
      </c>
      <c r="N254">
        <v>0</v>
      </c>
      <c r="O254">
        <f t="shared" si="3"/>
        <v>1</v>
      </c>
    </row>
    <row r="255" spans="1:15">
      <c r="A255">
        <v>56</v>
      </c>
      <c r="B255">
        <v>0</v>
      </c>
      <c r="C255">
        <v>0</v>
      </c>
      <c r="D255">
        <v>134</v>
      </c>
      <c r="E255">
        <v>409</v>
      </c>
      <c r="F255">
        <v>0</v>
      </c>
      <c r="G255">
        <v>0</v>
      </c>
      <c r="H255">
        <v>150</v>
      </c>
      <c r="I255">
        <v>1</v>
      </c>
      <c r="J255">
        <v>1.9</v>
      </c>
      <c r="K255">
        <v>1</v>
      </c>
      <c r="L255">
        <v>2</v>
      </c>
      <c r="M255">
        <v>3</v>
      </c>
      <c r="N255">
        <v>0</v>
      </c>
      <c r="O255">
        <f t="shared" si="3"/>
        <v>1</v>
      </c>
    </row>
    <row r="256" spans="1:15">
      <c r="A256">
        <v>66</v>
      </c>
      <c r="B256">
        <v>1</v>
      </c>
      <c r="C256">
        <v>1</v>
      </c>
      <c r="D256">
        <v>160</v>
      </c>
      <c r="E256">
        <v>246</v>
      </c>
      <c r="F256">
        <v>0</v>
      </c>
      <c r="G256">
        <v>1</v>
      </c>
      <c r="H256">
        <v>120</v>
      </c>
      <c r="I256">
        <v>1</v>
      </c>
      <c r="J256">
        <v>0</v>
      </c>
      <c r="K256">
        <v>1</v>
      </c>
      <c r="L256">
        <v>3</v>
      </c>
      <c r="M256">
        <v>1</v>
      </c>
      <c r="N256">
        <v>0</v>
      </c>
      <c r="O256">
        <f t="shared" si="3"/>
        <v>1</v>
      </c>
    </row>
    <row r="257" spans="1:15">
      <c r="A257">
        <v>54</v>
      </c>
      <c r="B257">
        <v>1</v>
      </c>
      <c r="C257">
        <v>1</v>
      </c>
      <c r="D257">
        <v>192</v>
      </c>
      <c r="E257">
        <v>283</v>
      </c>
      <c r="F257">
        <v>0</v>
      </c>
      <c r="G257">
        <v>0</v>
      </c>
      <c r="H257">
        <v>195</v>
      </c>
      <c r="I257">
        <v>0</v>
      </c>
      <c r="J257">
        <v>0</v>
      </c>
      <c r="K257">
        <v>2</v>
      </c>
      <c r="L257">
        <v>1</v>
      </c>
      <c r="M257">
        <v>3</v>
      </c>
      <c r="N257">
        <v>0</v>
      </c>
      <c r="O257">
        <f t="shared" si="3"/>
        <v>1</v>
      </c>
    </row>
    <row r="258" spans="1:15">
      <c r="A258">
        <v>69</v>
      </c>
      <c r="B258">
        <v>1</v>
      </c>
      <c r="C258">
        <v>2</v>
      </c>
      <c r="D258">
        <v>140</v>
      </c>
      <c r="E258">
        <v>254</v>
      </c>
      <c r="F258">
        <v>0</v>
      </c>
      <c r="G258">
        <v>0</v>
      </c>
      <c r="H258">
        <v>146</v>
      </c>
      <c r="I258">
        <v>0</v>
      </c>
      <c r="J258">
        <v>2</v>
      </c>
      <c r="K258">
        <v>1</v>
      </c>
      <c r="L258">
        <v>3</v>
      </c>
      <c r="M258">
        <v>3</v>
      </c>
      <c r="N258">
        <v>0</v>
      </c>
      <c r="O258">
        <f t="shared" si="3"/>
        <v>1</v>
      </c>
    </row>
    <row r="259" spans="1:15">
      <c r="A259">
        <v>51</v>
      </c>
      <c r="B259">
        <v>1</v>
      </c>
      <c r="C259">
        <v>0</v>
      </c>
      <c r="D259">
        <v>140</v>
      </c>
      <c r="E259">
        <v>298</v>
      </c>
      <c r="F259">
        <v>0</v>
      </c>
      <c r="G259">
        <v>1</v>
      </c>
      <c r="H259">
        <v>122</v>
      </c>
      <c r="I259">
        <v>1</v>
      </c>
      <c r="J259">
        <v>4.2</v>
      </c>
      <c r="K259">
        <v>1</v>
      </c>
      <c r="L259">
        <v>3</v>
      </c>
      <c r="M259">
        <v>3</v>
      </c>
      <c r="N259">
        <v>0</v>
      </c>
      <c r="O259">
        <f t="shared" si="3"/>
        <v>1</v>
      </c>
    </row>
    <row r="260" spans="1:15">
      <c r="A260">
        <v>43</v>
      </c>
      <c r="B260">
        <v>1</v>
      </c>
      <c r="C260">
        <v>0</v>
      </c>
      <c r="D260">
        <v>132</v>
      </c>
      <c r="E260">
        <v>247</v>
      </c>
      <c r="F260">
        <v>1</v>
      </c>
      <c r="G260">
        <v>0</v>
      </c>
      <c r="H260">
        <v>143</v>
      </c>
      <c r="I260">
        <v>1</v>
      </c>
      <c r="J260">
        <v>0.1</v>
      </c>
      <c r="K260">
        <v>1</v>
      </c>
      <c r="L260">
        <v>4</v>
      </c>
      <c r="M260">
        <v>3</v>
      </c>
      <c r="N260">
        <v>0</v>
      </c>
      <c r="O260">
        <f t="shared" si="3"/>
        <v>1</v>
      </c>
    </row>
    <row r="261" spans="1:15">
      <c r="A261">
        <v>62</v>
      </c>
      <c r="B261">
        <v>0</v>
      </c>
      <c r="C261">
        <v>0</v>
      </c>
      <c r="D261">
        <v>138</v>
      </c>
      <c r="E261">
        <v>294</v>
      </c>
      <c r="F261">
        <v>1</v>
      </c>
      <c r="G261">
        <v>1</v>
      </c>
      <c r="H261">
        <v>106</v>
      </c>
      <c r="I261">
        <v>0</v>
      </c>
      <c r="J261">
        <v>1.9</v>
      </c>
      <c r="K261">
        <v>1</v>
      </c>
      <c r="L261">
        <v>3</v>
      </c>
      <c r="M261">
        <v>2</v>
      </c>
      <c r="N261">
        <v>0</v>
      </c>
      <c r="O261">
        <f t="shared" si="3"/>
        <v>1</v>
      </c>
    </row>
    <row r="262" spans="1:15">
      <c r="A262">
        <v>67</v>
      </c>
      <c r="B262">
        <v>1</v>
      </c>
      <c r="C262">
        <v>0</v>
      </c>
      <c r="D262">
        <v>100</v>
      </c>
      <c r="E262">
        <v>299</v>
      </c>
      <c r="F262">
        <v>0</v>
      </c>
      <c r="G262">
        <v>0</v>
      </c>
      <c r="H262">
        <v>125</v>
      </c>
      <c r="I262">
        <v>1</v>
      </c>
      <c r="J262">
        <v>0.9</v>
      </c>
      <c r="K262">
        <v>1</v>
      </c>
      <c r="L262">
        <v>2</v>
      </c>
      <c r="M262">
        <v>2</v>
      </c>
      <c r="N262">
        <v>0</v>
      </c>
      <c r="O262">
        <f t="shared" si="3"/>
        <v>1</v>
      </c>
    </row>
    <row r="263" spans="1:15">
      <c r="A263">
        <v>59</v>
      </c>
      <c r="B263">
        <v>1</v>
      </c>
      <c r="C263">
        <v>3</v>
      </c>
      <c r="D263">
        <v>160</v>
      </c>
      <c r="E263">
        <v>273</v>
      </c>
      <c r="F263">
        <v>0</v>
      </c>
      <c r="G263">
        <v>0</v>
      </c>
      <c r="H263">
        <v>125</v>
      </c>
      <c r="I263">
        <v>0</v>
      </c>
      <c r="J263">
        <v>0</v>
      </c>
      <c r="K263">
        <v>2</v>
      </c>
      <c r="L263">
        <v>0</v>
      </c>
      <c r="M263">
        <v>2</v>
      </c>
      <c r="N263">
        <v>0</v>
      </c>
      <c r="O263">
        <f t="shared" si="3"/>
        <v>1</v>
      </c>
    </row>
    <row r="264" spans="1:15">
      <c r="A264">
        <v>45</v>
      </c>
      <c r="B264">
        <v>1</v>
      </c>
      <c r="C264">
        <v>0</v>
      </c>
      <c r="D264">
        <v>142</v>
      </c>
      <c r="E264">
        <v>309</v>
      </c>
      <c r="F264">
        <v>0</v>
      </c>
      <c r="G264">
        <v>0</v>
      </c>
      <c r="H264">
        <v>147</v>
      </c>
      <c r="I264">
        <v>1</v>
      </c>
      <c r="J264">
        <v>0</v>
      </c>
      <c r="K264">
        <v>1</v>
      </c>
      <c r="L264">
        <v>3</v>
      </c>
      <c r="M264">
        <v>3</v>
      </c>
      <c r="N264">
        <v>0</v>
      </c>
      <c r="O264">
        <f t="shared" si="3"/>
        <v>1</v>
      </c>
    </row>
    <row r="265" spans="1:15">
      <c r="A265">
        <v>58</v>
      </c>
      <c r="B265">
        <v>1</v>
      </c>
      <c r="C265">
        <v>0</v>
      </c>
      <c r="D265">
        <v>128</v>
      </c>
      <c r="E265">
        <v>259</v>
      </c>
      <c r="F265">
        <v>0</v>
      </c>
      <c r="G265">
        <v>0</v>
      </c>
      <c r="H265">
        <v>130</v>
      </c>
      <c r="I265">
        <v>1</v>
      </c>
      <c r="J265">
        <v>3</v>
      </c>
      <c r="K265">
        <v>1</v>
      </c>
      <c r="L265">
        <v>2</v>
      </c>
      <c r="M265">
        <v>3</v>
      </c>
      <c r="N265">
        <v>0</v>
      </c>
      <c r="O265">
        <f t="shared" si="3"/>
        <v>1</v>
      </c>
    </row>
    <row r="266" spans="1:15" hidden="1">
      <c r="A266">
        <v>50</v>
      </c>
      <c r="B266">
        <v>1</v>
      </c>
      <c r="C266">
        <v>0</v>
      </c>
      <c r="D266">
        <v>144</v>
      </c>
      <c r="E266">
        <v>200</v>
      </c>
      <c r="F266">
        <v>0</v>
      </c>
      <c r="G266">
        <v>0</v>
      </c>
      <c r="H266">
        <v>126</v>
      </c>
      <c r="I266">
        <v>1</v>
      </c>
      <c r="J266">
        <v>0.9</v>
      </c>
      <c r="K266">
        <v>1</v>
      </c>
      <c r="L266">
        <v>0</v>
      </c>
      <c r="M266">
        <v>3</v>
      </c>
      <c r="N266">
        <v>0</v>
      </c>
      <c r="O266">
        <f t="shared" ref="O266:O311" si="4">--SUBTOTAL(103,A266)</f>
        <v>0</v>
      </c>
    </row>
    <row r="267" spans="1:15">
      <c r="A267">
        <v>62</v>
      </c>
      <c r="B267">
        <v>0</v>
      </c>
      <c r="C267">
        <v>0</v>
      </c>
      <c r="D267">
        <v>150</v>
      </c>
      <c r="E267">
        <v>244</v>
      </c>
      <c r="F267">
        <v>0</v>
      </c>
      <c r="G267">
        <v>1</v>
      </c>
      <c r="H267">
        <v>154</v>
      </c>
      <c r="I267">
        <v>1</v>
      </c>
      <c r="J267">
        <v>1.4</v>
      </c>
      <c r="K267">
        <v>1</v>
      </c>
      <c r="L267">
        <v>0</v>
      </c>
      <c r="M267">
        <v>2</v>
      </c>
      <c r="N267">
        <v>0</v>
      </c>
      <c r="O267">
        <f t="shared" si="4"/>
        <v>1</v>
      </c>
    </row>
    <row r="268" spans="1:15">
      <c r="A268">
        <v>38</v>
      </c>
      <c r="B268">
        <v>1</v>
      </c>
      <c r="C268">
        <v>3</v>
      </c>
      <c r="D268">
        <v>120</v>
      </c>
      <c r="E268">
        <v>231</v>
      </c>
      <c r="F268">
        <v>0</v>
      </c>
      <c r="G268">
        <v>1</v>
      </c>
      <c r="H268">
        <v>182</v>
      </c>
      <c r="I268">
        <v>1</v>
      </c>
      <c r="J268">
        <v>3.8</v>
      </c>
      <c r="K268">
        <v>1</v>
      </c>
      <c r="L268">
        <v>0</v>
      </c>
      <c r="M268">
        <v>3</v>
      </c>
      <c r="N268">
        <v>0</v>
      </c>
      <c r="O268">
        <f t="shared" si="4"/>
        <v>1</v>
      </c>
    </row>
    <row r="269" spans="1:15">
      <c r="A269">
        <v>66</v>
      </c>
      <c r="B269">
        <v>0</v>
      </c>
      <c r="C269">
        <v>0</v>
      </c>
      <c r="D269">
        <v>178</v>
      </c>
      <c r="E269">
        <v>228</v>
      </c>
      <c r="F269">
        <v>1</v>
      </c>
      <c r="G269">
        <v>1</v>
      </c>
      <c r="H269">
        <v>165</v>
      </c>
      <c r="I269">
        <v>1</v>
      </c>
      <c r="J269">
        <v>1</v>
      </c>
      <c r="K269">
        <v>1</v>
      </c>
      <c r="L269">
        <v>2</v>
      </c>
      <c r="M269">
        <v>3</v>
      </c>
      <c r="N269">
        <v>0</v>
      </c>
      <c r="O269">
        <f t="shared" si="4"/>
        <v>1</v>
      </c>
    </row>
    <row r="270" spans="1:15">
      <c r="A270">
        <v>52</v>
      </c>
      <c r="B270">
        <v>1</v>
      </c>
      <c r="C270">
        <v>0</v>
      </c>
      <c r="D270">
        <v>112</v>
      </c>
      <c r="E270">
        <v>230</v>
      </c>
      <c r="F270">
        <v>0</v>
      </c>
      <c r="G270">
        <v>1</v>
      </c>
      <c r="H270">
        <v>160</v>
      </c>
      <c r="I270">
        <v>0</v>
      </c>
      <c r="J270">
        <v>0</v>
      </c>
      <c r="K270">
        <v>2</v>
      </c>
      <c r="L270">
        <v>1</v>
      </c>
      <c r="M270">
        <v>2</v>
      </c>
      <c r="N270">
        <v>0</v>
      </c>
      <c r="O270">
        <f t="shared" si="4"/>
        <v>1</v>
      </c>
    </row>
    <row r="271" spans="1:15">
      <c r="A271">
        <v>53</v>
      </c>
      <c r="B271">
        <v>1</v>
      </c>
      <c r="C271">
        <v>0</v>
      </c>
      <c r="D271">
        <v>123</v>
      </c>
      <c r="E271">
        <v>282</v>
      </c>
      <c r="F271">
        <v>0</v>
      </c>
      <c r="G271">
        <v>1</v>
      </c>
      <c r="H271">
        <v>95</v>
      </c>
      <c r="I271">
        <v>1</v>
      </c>
      <c r="J271">
        <v>2</v>
      </c>
      <c r="K271">
        <v>1</v>
      </c>
      <c r="L271">
        <v>2</v>
      </c>
      <c r="M271">
        <v>3</v>
      </c>
      <c r="N271">
        <v>0</v>
      </c>
      <c r="O271">
        <f t="shared" si="4"/>
        <v>1</v>
      </c>
    </row>
    <row r="272" spans="1:15">
      <c r="A272">
        <v>63</v>
      </c>
      <c r="B272">
        <v>0</v>
      </c>
      <c r="C272">
        <v>0</v>
      </c>
      <c r="D272">
        <v>108</v>
      </c>
      <c r="E272">
        <v>269</v>
      </c>
      <c r="F272">
        <v>0</v>
      </c>
      <c r="G272">
        <v>1</v>
      </c>
      <c r="H272">
        <v>169</v>
      </c>
      <c r="I272">
        <v>1</v>
      </c>
      <c r="J272">
        <v>1.8</v>
      </c>
      <c r="K272">
        <v>1</v>
      </c>
      <c r="L272">
        <v>2</v>
      </c>
      <c r="M272">
        <v>2</v>
      </c>
      <c r="N272">
        <v>0</v>
      </c>
      <c r="O272">
        <f t="shared" si="4"/>
        <v>1</v>
      </c>
    </row>
    <row r="273" spans="1:15">
      <c r="A273">
        <v>54</v>
      </c>
      <c r="B273">
        <v>1</v>
      </c>
      <c r="C273">
        <v>0</v>
      </c>
      <c r="D273">
        <v>110</v>
      </c>
      <c r="E273">
        <v>206</v>
      </c>
      <c r="F273">
        <v>0</v>
      </c>
      <c r="G273">
        <v>0</v>
      </c>
      <c r="H273">
        <v>108</v>
      </c>
      <c r="I273">
        <v>1</v>
      </c>
      <c r="J273">
        <v>0</v>
      </c>
      <c r="K273">
        <v>1</v>
      </c>
      <c r="L273">
        <v>1</v>
      </c>
      <c r="M273">
        <v>2</v>
      </c>
      <c r="N273">
        <v>0</v>
      </c>
      <c r="O273">
        <f t="shared" si="4"/>
        <v>1</v>
      </c>
    </row>
    <row r="274" spans="1:15">
      <c r="A274">
        <v>66</v>
      </c>
      <c r="B274">
        <v>1</v>
      </c>
      <c r="C274">
        <v>0</v>
      </c>
      <c r="D274">
        <v>112</v>
      </c>
      <c r="E274">
        <v>212</v>
      </c>
      <c r="F274">
        <v>0</v>
      </c>
      <c r="G274">
        <v>0</v>
      </c>
      <c r="H274">
        <v>132</v>
      </c>
      <c r="I274">
        <v>1</v>
      </c>
      <c r="J274">
        <v>0.1</v>
      </c>
      <c r="K274">
        <v>2</v>
      </c>
      <c r="L274">
        <v>1</v>
      </c>
      <c r="M274">
        <v>2</v>
      </c>
      <c r="N274">
        <v>0</v>
      </c>
      <c r="O274">
        <f t="shared" si="4"/>
        <v>1</v>
      </c>
    </row>
    <row r="275" spans="1:15">
      <c r="A275">
        <v>55</v>
      </c>
      <c r="B275">
        <v>0</v>
      </c>
      <c r="C275">
        <v>0</v>
      </c>
      <c r="D275">
        <v>180</v>
      </c>
      <c r="E275">
        <v>327</v>
      </c>
      <c r="F275">
        <v>0</v>
      </c>
      <c r="G275">
        <v>2</v>
      </c>
      <c r="H275">
        <v>117</v>
      </c>
      <c r="I275">
        <v>1</v>
      </c>
      <c r="J275">
        <v>3.4</v>
      </c>
      <c r="K275">
        <v>1</v>
      </c>
      <c r="L275">
        <v>0</v>
      </c>
      <c r="M275">
        <v>2</v>
      </c>
      <c r="N275">
        <v>0</v>
      </c>
      <c r="O275">
        <f t="shared" si="4"/>
        <v>1</v>
      </c>
    </row>
    <row r="276" spans="1:15" hidden="1">
      <c r="A276">
        <v>49</v>
      </c>
      <c r="B276">
        <v>1</v>
      </c>
      <c r="C276">
        <v>2</v>
      </c>
      <c r="D276">
        <v>118</v>
      </c>
      <c r="E276">
        <v>149</v>
      </c>
      <c r="F276">
        <v>0</v>
      </c>
      <c r="G276">
        <v>0</v>
      </c>
      <c r="H276">
        <v>126</v>
      </c>
      <c r="I276">
        <v>0</v>
      </c>
      <c r="J276">
        <v>0.8</v>
      </c>
      <c r="K276">
        <v>2</v>
      </c>
      <c r="L276">
        <v>3</v>
      </c>
      <c r="M276">
        <v>2</v>
      </c>
      <c r="N276">
        <v>0</v>
      </c>
      <c r="O276">
        <f t="shared" si="4"/>
        <v>0</v>
      </c>
    </row>
    <row r="277" spans="1:15">
      <c r="A277">
        <v>54</v>
      </c>
      <c r="B277">
        <v>1</v>
      </c>
      <c r="C277">
        <v>0</v>
      </c>
      <c r="D277">
        <v>122</v>
      </c>
      <c r="E277">
        <v>286</v>
      </c>
      <c r="F277">
        <v>0</v>
      </c>
      <c r="G277">
        <v>0</v>
      </c>
      <c r="H277">
        <v>116</v>
      </c>
      <c r="I277">
        <v>1</v>
      </c>
      <c r="J277">
        <v>3.2</v>
      </c>
      <c r="K277">
        <v>1</v>
      </c>
      <c r="L277">
        <v>2</v>
      </c>
      <c r="M277">
        <v>2</v>
      </c>
      <c r="N277">
        <v>0</v>
      </c>
      <c r="O277">
        <f t="shared" si="4"/>
        <v>1</v>
      </c>
    </row>
    <row r="278" spans="1:15">
      <c r="A278">
        <v>56</v>
      </c>
      <c r="B278">
        <v>1</v>
      </c>
      <c r="C278">
        <v>0</v>
      </c>
      <c r="D278">
        <v>130</v>
      </c>
      <c r="E278">
        <v>283</v>
      </c>
      <c r="F278">
        <v>1</v>
      </c>
      <c r="G278">
        <v>0</v>
      </c>
      <c r="H278">
        <v>103</v>
      </c>
      <c r="I278">
        <v>1</v>
      </c>
      <c r="J278">
        <v>1.6</v>
      </c>
      <c r="K278">
        <v>0</v>
      </c>
      <c r="L278">
        <v>0</v>
      </c>
      <c r="M278">
        <v>3</v>
      </c>
      <c r="N278">
        <v>0</v>
      </c>
      <c r="O278">
        <f t="shared" si="4"/>
        <v>1</v>
      </c>
    </row>
    <row r="279" spans="1:15">
      <c r="A279">
        <v>46</v>
      </c>
      <c r="B279">
        <v>1</v>
      </c>
      <c r="C279">
        <v>0</v>
      </c>
      <c r="D279">
        <v>120</v>
      </c>
      <c r="E279">
        <v>249</v>
      </c>
      <c r="F279">
        <v>0</v>
      </c>
      <c r="G279">
        <v>0</v>
      </c>
      <c r="H279">
        <v>144</v>
      </c>
      <c r="I279">
        <v>0</v>
      </c>
      <c r="J279">
        <v>0.8</v>
      </c>
      <c r="K279">
        <v>2</v>
      </c>
      <c r="L279">
        <v>0</v>
      </c>
      <c r="M279">
        <v>3</v>
      </c>
      <c r="N279">
        <v>0</v>
      </c>
      <c r="O279">
        <f t="shared" si="4"/>
        <v>1</v>
      </c>
    </row>
    <row r="280" spans="1:15">
      <c r="A280">
        <v>61</v>
      </c>
      <c r="B280">
        <v>1</v>
      </c>
      <c r="C280">
        <v>3</v>
      </c>
      <c r="D280">
        <v>134</v>
      </c>
      <c r="E280">
        <v>234</v>
      </c>
      <c r="F280">
        <v>0</v>
      </c>
      <c r="G280">
        <v>1</v>
      </c>
      <c r="H280">
        <v>145</v>
      </c>
      <c r="I280">
        <v>0</v>
      </c>
      <c r="J280">
        <v>2.6</v>
      </c>
      <c r="K280">
        <v>1</v>
      </c>
      <c r="L280">
        <v>2</v>
      </c>
      <c r="M280">
        <v>2</v>
      </c>
      <c r="N280">
        <v>0</v>
      </c>
      <c r="O280">
        <f t="shared" si="4"/>
        <v>1</v>
      </c>
    </row>
    <row r="281" spans="1:15">
      <c r="A281">
        <v>67</v>
      </c>
      <c r="B281">
        <v>1</v>
      </c>
      <c r="C281">
        <v>0</v>
      </c>
      <c r="D281">
        <v>120</v>
      </c>
      <c r="E281">
        <v>237</v>
      </c>
      <c r="F281">
        <v>0</v>
      </c>
      <c r="G281">
        <v>1</v>
      </c>
      <c r="H281">
        <v>71</v>
      </c>
      <c r="I281">
        <v>0</v>
      </c>
      <c r="J281">
        <v>1</v>
      </c>
      <c r="K281">
        <v>1</v>
      </c>
      <c r="L281">
        <v>0</v>
      </c>
      <c r="M281">
        <v>2</v>
      </c>
      <c r="N281">
        <v>0</v>
      </c>
      <c r="O281">
        <f t="shared" si="4"/>
        <v>1</v>
      </c>
    </row>
    <row r="282" spans="1:15">
      <c r="A282">
        <v>58</v>
      </c>
      <c r="B282">
        <v>1</v>
      </c>
      <c r="C282">
        <v>0</v>
      </c>
      <c r="D282">
        <v>100</v>
      </c>
      <c r="E282">
        <v>234</v>
      </c>
      <c r="F282">
        <v>0</v>
      </c>
      <c r="G282">
        <v>1</v>
      </c>
      <c r="H282">
        <v>156</v>
      </c>
      <c r="I282">
        <v>0</v>
      </c>
      <c r="J282">
        <v>0.1</v>
      </c>
      <c r="K282">
        <v>2</v>
      </c>
      <c r="L282">
        <v>1</v>
      </c>
      <c r="M282">
        <v>3</v>
      </c>
      <c r="N282">
        <v>0</v>
      </c>
      <c r="O282">
        <f t="shared" si="4"/>
        <v>1</v>
      </c>
    </row>
    <row r="283" spans="1:15">
      <c r="A283">
        <v>47</v>
      </c>
      <c r="B283">
        <v>1</v>
      </c>
      <c r="C283">
        <v>0</v>
      </c>
      <c r="D283">
        <v>110</v>
      </c>
      <c r="E283">
        <v>275</v>
      </c>
      <c r="F283">
        <v>0</v>
      </c>
      <c r="G283">
        <v>0</v>
      </c>
      <c r="H283">
        <v>118</v>
      </c>
      <c r="I283">
        <v>1</v>
      </c>
      <c r="J283">
        <v>1</v>
      </c>
      <c r="K283">
        <v>1</v>
      </c>
      <c r="L283">
        <v>1</v>
      </c>
      <c r="M283">
        <v>2</v>
      </c>
      <c r="N283">
        <v>0</v>
      </c>
      <c r="O283">
        <f t="shared" si="4"/>
        <v>1</v>
      </c>
    </row>
    <row r="284" spans="1:15">
      <c r="A284">
        <v>52</v>
      </c>
      <c r="B284">
        <v>1</v>
      </c>
      <c r="C284">
        <v>0</v>
      </c>
      <c r="D284">
        <v>125</v>
      </c>
      <c r="E284">
        <v>212</v>
      </c>
      <c r="F284">
        <v>0</v>
      </c>
      <c r="G284">
        <v>1</v>
      </c>
      <c r="H284">
        <v>168</v>
      </c>
      <c r="I284">
        <v>0</v>
      </c>
      <c r="J284">
        <v>1</v>
      </c>
      <c r="K284">
        <v>2</v>
      </c>
      <c r="L284">
        <v>2</v>
      </c>
      <c r="M284">
        <v>3</v>
      </c>
      <c r="N284">
        <v>0</v>
      </c>
      <c r="O284">
        <f t="shared" si="4"/>
        <v>1</v>
      </c>
    </row>
    <row r="285" spans="1:15">
      <c r="A285">
        <v>58</v>
      </c>
      <c r="B285">
        <v>1</v>
      </c>
      <c r="C285">
        <v>0</v>
      </c>
      <c r="D285">
        <v>146</v>
      </c>
      <c r="E285">
        <v>218</v>
      </c>
      <c r="F285">
        <v>0</v>
      </c>
      <c r="G285">
        <v>1</v>
      </c>
      <c r="H285">
        <v>105</v>
      </c>
      <c r="I285">
        <v>0</v>
      </c>
      <c r="J285">
        <v>2</v>
      </c>
      <c r="K285">
        <v>1</v>
      </c>
      <c r="L285">
        <v>1</v>
      </c>
      <c r="M285">
        <v>3</v>
      </c>
      <c r="N285">
        <v>0</v>
      </c>
      <c r="O285">
        <f t="shared" si="4"/>
        <v>1</v>
      </c>
    </row>
    <row r="286" spans="1:15">
      <c r="A286">
        <v>57</v>
      </c>
      <c r="B286">
        <v>1</v>
      </c>
      <c r="C286">
        <v>1</v>
      </c>
      <c r="D286">
        <v>124</v>
      </c>
      <c r="E286">
        <v>261</v>
      </c>
      <c r="F286">
        <v>0</v>
      </c>
      <c r="G286">
        <v>1</v>
      </c>
      <c r="H286">
        <v>141</v>
      </c>
      <c r="I286">
        <v>0</v>
      </c>
      <c r="J286">
        <v>0.3</v>
      </c>
      <c r="K286">
        <v>2</v>
      </c>
      <c r="L286">
        <v>0</v>
      </c>
      <c r="M286">
        <v>3</v>
      </c>
      <c r="N286">
        <v>0</v>
      </c>
      <c r="O286">
        <f t="shared" si="4"/>
        <v>1</v>
      </c>
    </row>
    <row r="287" spans="1:15">
      <c r="A287">
        <v>58</v>
      </c>
      <c r="B287">
        <v>0</v>
      </c>
      <c r="C287">
        <v>1</v>
      </c>
      <c r="D287">
        <v>136</v>
      </c>
      <c r="E287">
        <v>319</v>
      </c>
      <c r="F287">
        <v>1</v>
      </c>
      <c r="G287">
        <v>0</v>
      </c>
      <c r="H287">
        <v>152</v>
      </c>
      <c r="I287">
        <v>0</v>
      </c>
      <c r="J287">
        <v>0</v>
      </c>
      <c r="K287">
        <v>2</v>
      </c>
      <c r="L287">
        <v>2</v>
      </c>
      <c r="M287">
        <v>2</v>
      </c>
      <c r="N287">
        <v>0</v>
      </c>
      <c r="O287">
        <f t="shared" si="4"/>
        <v>1</v>
      </c>
    </row>
    <row r="288" spans="1:15" hidden="1">
      <c r="A288">
        <v>61</v>
      </c>
      <c r="B288">
        <v>1</v>
      </c>
      <c r="C288">
        <v>0</v>
      </c>
      <c r="D288">
        <v>138</v>
      </c>
      <c r="E288">
        <v>166</v>
      </c>
      <c r="F288">
        <v>0</v>
      </c>
      <c r="G288">
        <v>0</v>
      </c>
      <c r="H288">
        <v>125</v>
      </c>
      <c r="I288">
        <v>1</v>
      </c>
      <c r="J288">
        <v>3.6</v>
      </c>
      <c r="K288">
        <v>1</v>
      </c>
      <c r="L288">
        <v>1</v>
      </c>
      <c r="M288">
        <v>2</v>
      </c>
      <c r="N288">
        <v>0</v>
      </c>
      <c r="O288">
        <f t="shared" si="4"/>
        <v>0</v>
      </c>
    </row>
    <row r="289" spans="1:15">
      <c r="A289">
        <v>42</v>
      </c>
      <c r="B289">
        <v>1</v>
      </c>
      <c r="C289">
        <v>0</v>
      </c>
      <c r="D289">
        <v>136</v>
      </c>
      <c r="E289">
        <v>315</v>
      </c>
      <c r="F289">
        <v>0</v>
      </c>
      <c r="G289">
        <v>1</v>
      </c>
      <c r="H289">
        <v>125</v>
      </c>
      <c r="I289">
        <v>1</v>
      </c>
      <c r="J289">
        <v>1.8</v>
      </c>
      <c r="K289">
        <v>1</v>
      </c>
      <c r="L289">
        <v>0</v>
      </c>
      <c r="M289">
        <v>1</v>
      </c>
      <c r="N289">
        <v>0</v>
      </c>
      <c r="O289">
        <f t="shared" si="4"/>
        <v>1</v>
      </c>
    </row>
    <row r="290" spans="1:15">
      <c r="A290">
        <v>52</v>
      </c>
      <c r="B290">
        <v>1</v>
      </c>
      <c r="C290">
        <v>0</v>
      </c>
      <c r="D290">
        <v>128</v>
      </c>
      <c r="E290">
        <v>204</v>
      </c>
      <c r="F290">
        <v>1</v>
      </c>
      <c r="G290">
        <v>1</v>
      </c>
      <c r="H290">
        <v>156</v>
      </c>
      <c r="I290">
        <v>1</v>
      </c>
      <c r="J290">
        <v>1</v>
      </c>
      <c r="K290">
        <v>1</v>
      </c>
      <c r="L290">
        <v>0</v>
      </c>
      <c r="M290">
        <v>0</v>
      </c>
      <c r="N290">
        <v>0</v>
      </c>
      <c r="O290">
        <f t="shared" si="4"/>
        <v>1</v>
      </c>
    </row>
    <row r="291" spans="1:15">
      <c r="A291">
        <v>59</v>
      </c>
      <c r="B291">
        <v>1</v>
      </c>
      <c r="C291">
        <v>2</v>
      </c>
      <c r="D291">
        <v>126</v>
      </c>
      <c r="E291">
        <v>218</v>
      </c>
      <c r="F291">
        <v>1</v>
      </c>
      <c r="G291">
        <v>1</v>
      </c>
      <c r="H291">
        <v>134</v>
      </c>
      <c r="I291">
        <v>0</v>
      </c>
      <c r="J291">
        <v>2.2000000000000002</v>
      </c>
      <c r="K291">
        <v>1</v>
      </c>
      <c r="L291">
        <v>1</v>
      </c>
      <c r="M291">
        <v>1</v>
      </c>
      <c r="N291">
        <v>0</v>
      </c>
      <c r="O291">
        <f t="shared" si="4"/>
        <v>1</v>
      </c>
    </row>
    <row r="292" spans="1:15">
      <c r="A292">
        <v>40</v>
      </c>
      <c r="B292">
        <v>1</v>
      </c>
      <c r="C292">
        <v>0</v>
      </c>
      <c r="D292">
        <v>152</v>
      </c>
      <c r="E292">
        <v>223</v>
      </c>
      <c r="F292">
        <v>0</v>
      </c>
      <c r="G292">
        <v>1</v>
      </c>
      <c r="H292">
        <v>181</v>
      </c>
      <c r="I292">
        <v>0</v>
      </c>
      <c r="J292">
        <v>0</v>
      </c>
      <c r="K292">
        <v>2</v>
      </c>
      <c r="L292">
        <v>0</v>
      </c>
      <c r="M292">
        <v>3</v>
      </c>
      <c r="N292">
        <v>0</v>
      </c>
      <c r="O292">
        <f t="shared" si="4"/>
        <v>1</v>
      </c>
    </row>
    <row r="293" spans="1:15">
      <c r="A293">
        <v>61</v>
      </c>
      <c r="B293">
        <v>1</v>
      </c>
      <c r="C293">
        <v>0</v>
      </c>
      <c r="D293">
        <v>140</v>
      </c>
      <c r="E293">
        <v>207</v>
      </c>
      <c r="F293">
        <v>0</v>
      </c>
      <c r="G293">
        <v>0</v>
      </c>
      <c r="H293">
        <v>138</v>
      </c>
      <c r="I293">
        <v>1</v>
      </c>
      <c r="J293">
        <v>1.9</v>
      </c>
      <c r="K293">
        <v>2</v>
      </c>
      <c r="L293">
        <v>1</v>
      </c>
      <c r="M293">
        <v>3</v>
      </c>
      <c r="N293">
        <v>0</v>
      </c>
      <c r="O293">
        <f t="shared" si="4"/>
        <v>1</v>
      </c>
    </row>
    <row r="294" spans="1:15">
      <c r="A294">
        <v>46</v>
      </c>
      <c r="B294">
        <v>1</v>
      </c>
      <c r="C294">
        <v>0</v>
      </c>
      <c r="D294">
        <v>140</v>
      </c>
      <c r="E294">
        <v>311</v>
      </c>
      <c r="F294">
        <v>0</v>
      </c>
      <c r="G294">
        <v>1</v>
      </c>
      <c r="H294">
        <v>120</v>
      </c>
      <c r="I294">
        <v>1</v>
      </c>
      <c r="J294">
        <v>1.8</v>
      </c>
      <c r="K294">
        <v>1</v>
      </c>
      <c r="L294">
        <v>2</v>
      </c>
      <c r="M294">
        <v>3</v>
      </c>
      <c r="N294">
        <v>0</v>
      </c>
      <c r="O294">
        <f t="shared" si="4"/>
        <v>1</v>
      </c>
    </row>
    <row r="295" spans="1:15">
      <c r="A295">
        <v>59</v>
      </c>
      <c r="B295">
        <v>1</v>
      </c>
      <c r="C295">
        <v>3</v>
      </c>
      <c r="D295">
        <v>134</v>
      </c>
      <c r="E295">
        <v>204</v>
      </c>
      <c r="F295">
        <v>0</v>
      </c>
      <c r="G295">
        <v>1</v>
      </c>
      <c r="H295">
        <v>162</v>
      </c>
      <c r="I295">
        <v>0</v>
      </c>
      <c r="J295">
        <v>0.8</v>
      </c>
      <c r="K295">
        <v>2</v>
      </c>
      <c r="L295">
        <v>2</v>
      </c>
      <c r="M295">
        <v>2</v>
      </c>
      <c r="N295">
        <v>0</v>
      </c>
      <c r="O295">
        <f t="shared" si="4"/>
        <v>1</v>
      </c>
    </row>
    <row r="296" spans="1:15">
      <c r="A296">
        <v>57</v>
      </c>
      <c r="B296">
        <v>1</v>
      </c>
      <c r="C296">
        <v>1</v>
      </c>
      <c r="D296">
        <v>154</v>
      </c>
      <c r="E296">
        <v>232</v>
      </c>
      <c r="F296">
        <v>0</v>
      </c>
      <c r="G296">
        <v>0</v>
      </c>
      <c r="H296">
        <v>164</v>
      </c>
      <c r="I296">
        <v>0</v>
      </c>
      <c r="J296">
        <v>0</v>
      </c>
      <c r="K296">
        <v>2</v>
      </c>
      <c r="L296">
        <v>1</v>
      </c>
      <c r="M296">
        <v>2</v>
      </c>
      <c r="N296">
        <v>0</v>
      </c>
      <c r="O296">
        <f t="shared" si="4"/>
        <v>1</v>
      </c>
    </row>
    <row r="297" spans="1:15">
      <c r="A297">
        <v>57</v>
      </c>
      <c r="B297">
        <v>1</v>
      </c>
      <c r="C297">
        <v>0</v>
      </c>
      <c r="D297">
        <v>110</v>
      </c>
      <c r="E297">
        <v>335</v>
      </c>
      <c r="F297">
        <v>0</v>
      </c>
      <c r="G297">
        <v>1</v>
      </c>
      <c r="H297">
        <v>143</v>
      </c>
      <c r="I297">
        <v>1</v>
      </c>
      <c r="J297">
        <v>3</v>
      </c>
      <c r="K297">
        <v>1</v>
      </c>
      <c r="L297">
        <v>1</v>
      </c>
      <c r="M297">
        <v>3</v>
      </c>
      <c r="N297">
        <v>0</v>
      </c>
      <c r="O297">
        <f t="shared" si="4"/>
        <v>1</v>
      </c>
    </row>
    <row r="298" spans="1:15">
      <c r="A298">
        <v>55</v>
      </c>
      <c r="B298">
        <v>0</v>
      </c>
      <c r="C298">
        <v>0</v>
      </c>
      <c r="D298">
        <v>128</v>
      </c>
      <c r="E298">
        <v>205</v>
      </c>
      <c r="F298">
        <v>0</v>
      </c>
      <c r="G298">
        <v>2</v>
      </c>
      <c r="H298">
        <v>130</v>
      </c>
      <c r="I298">
        <v>1</v>
      </c>
      <c r="J298">
        <v>2</v>
      </c>
      <c r="K298">
        <v>1</v>
      </c>
      <c r="L298">
        <v>1</v>
      </c>
      <c r="M298">
        <v>3</v>
      </c>
      <c r="N298">
        <v>0</v>
      </c>
      <c r="O298">
        <f t="shared" si="4"/>
        <v>1</v>
      </c>
    </row>
    <row r="299" spans="1:15">
      <c r="A299">
        <v>61</v>
      </c>
      <c r="B299">
        <v>1</v>
      </c>
      <c r="C299">
        <v>0</v>
      </c>
      <c r="D299">
        <v>148</v>
      </c>
      <c r="E299">
        <v>203</v>
      </c>
      <c r="F299">
        <v>0</v>
      </c>
      <c r="G299">
        <v>1</v>
      </c>
      <c r="H299">
        <v>161</v>
      </c>
      <c r="I299">
        <v>0</v>
      </c>
      <c r="J299">
        <v>0</v>
      </c>
      <c r="K299">
        <v>2</v>
      </c>
      <c r="L299">
        <v>1</v>
      </c>
      <c r="M299">
        <v>3</v>
      </c>
      <c r="N299">
        <v>0</v>
      </c>
      <c r="O299">
        <f t="shared" si="4"/>
        <v>1</v>
      </c>
    </row>
    <row r="300" spans="1:15">
      <c r="A300">
        <v>58</v>
      </c>
      <c r="B300">
        <v>1</v>
      </c>
      <c r="C300">
        <v>0</v>
      </c>
      <c r="D300">
        <v>114</v>
      </c>
      <c r="E300">
        <v>318</v>
      </c>
      <c r="F300">
        <v>0</v>
      </c>
      <c r="G300">
        <v>2</v>
      </c>
      <c r="H300">
        <v>140</v>
      </c>
      <c r="I300">
        <v>0</v>
      </c>
      <c r="J300">
        <v>4.4000000000000004</v>
      </c>
      <c r="K300">
        <v>0</v>
      </c>
      <c r="L300">
        <v>3</v>
      </c>
      <c r="M300">
        <v>1</v>
      </c>
      <c r="N300">
        <v>0</v>
      </c>
      <c r="O300">
        <f t="shared" si="4"/>
        <v>1</v>
      </c>
    </row>
    <row r="301" spans="1:15">
      <c r="A301">
        <v>58</v>
      </c>
      <c r="B301">
        <v>0</v>
      </c>
      <c r="C301">
        <v>0</v>
      </c>
      <c r="D301">
        <v>170</v>
      </c>
      <c r="E301">
        <v>225</v>
      </c>
      <c r="F301">
        <v>1</v>
      </c>
      <c r="G301">
        <v>0</v>
      </c>
      <c r="H301">
        <v>146</v>
      </c>
      <c r="I301">
        <v>1</v>
      </c>
      <c r="J301">
        <v>2.8</v>
      </c>
      <c r="K301">
        <v>1</v>
      </c>
      <c r="L301">
        <v>2</v>
      </c>
      <c r="M301">
        <v>1</v>
      </c>
      <c r="N301">
        <v>0</v>
      </c>
      <c r="O301">
        <f t="shared" si="4"/>
        <v>1</v>
      </c>
    </row>
    <row r="302" spans="1:15">
      <c r="A302">
        <v>67</v>
      </c>
      <c r="B302">
        <v>1</v>
      </c>
      <c r="C302">
        <v>2</v>
      </c>
      <c r="D302">
        <v>152</v>
      </c>
      <c r="E302">
        <v>212</v>
      </c>
      <c r="F302">
        <v>0</v>
      </c>
      <c r="G302">
        <v>0</v>
      </c>
      <c r="H302">
        <v>150</v>
      </c>
      <c r="I302">
        <v>0</v>
      </c>
      <c r="J302">
        <v>0.8</v>
      </c>
      <c r="K302">
        <v>1</v>
      </c>
      <c r="L302">
        <v>0</v>
      </c>
      <c r="M302">
        <v>3</v>
      </c>
      <c r="N302">
        <v>0</v>
      </c>
      <c r="O302">
        <f t="shared" si="4"/>
        <v>1</v>
      </c>
    </row>
    <row r="303" spans="1:15" hidden="1">
      <c r="A303">
        <v>44</v>
      </c>
      <c r="B303">
        <v>1</v>
      </c>
      <c r="C303">
        <v>0</v>
      </c>
      <c r="D303">
        <v>120</v>
      </c>
      <c r="E303">
        <v>169</v>
      </c>
      <c r="F303">
        <v>0</v>
      </c>
      <c r="G303">
        <v>1</v>
      </c>
      <c r="H303">
        <v>144</v>
      </c>
      <c r="I303">
        <v>1</v>
      </c>
      <c r="J303">
        <v>2.8</v>
      </c>
      <c r="K303">
        <v>0</v>
      </c>
      <c r="L303">
        <v>0</v>
      </c>
      <c r="M303">
        <v>1</v>
      </c>
      <c r="N303">
        <v>0</v>
      </c>
      <c r="O303">
        <f t="shared" si="4"/>
        <v>0</v>
      </c>
    </row>
    <row r="304" spans="1:15" hidden="1">
      <c r="A304">
        <v>63</v>
      </c>
      <c r="B304">
        <v>1</v>
      </c>
      <c r="C304">
        <v>0</v>
      </c>
      <c r="D304">
        <v>140</v>
      </c>
      <c r="E304">
        <v>187</v>
      </c>
      <c r="F304">
        <v>0</v>
      </c>
      <c r="G304">
        <v>0</v>
      </c>
      <c r="H304">
        <v>144</v>
      </c>
      <c r="I304">
        <v>1</v>
      </c>
      <c r="J304">
        <v>4</v>
      </c>
      <c r="K304">
        <v>2</v>
      </c>
      <c r="L304">
        <v>2</v>
      </c>
      <c r="M304">
        <v>3</v>
      </c>
      <c r="N304">
        <v>0</v>
      </c>
      <c r="O304">
        <f t="shared" si="4"/>
        <v>0</v>
      </c>
    </row>
    <row r="305" spans="1:15" hidden="1">
      <c r="A305">
        <v>63</v>
      </c>
      <c r="B305">
        <v>0</v>
      </c>
      <c r="C305">
        <v>0</v>
      </c>
      <c r="D305">
        <v>124</v>
      </c>
      <c r="E305">
        <v>197</v>
      </c>
      <c r="F305">
        <v>0</v>
      </c>
      <c r="G305">
        <v>1</v>
      </c>
      <c r="H305">
        <v>136</v>
      </c>
      <c r="I305">
        <v>1</v>
      </c>
      <c r="J305">
        <v>0</v>
      </c>
      <c r="K305">
        <v>1</v>
      </c>
      <c r="L305">
        <v>0</v>
      </c>
      <c r="M305">
        <v>2</v>
      </c>
      <c r="N305">
        <v>0</v>
      </c>
      <c r="O305">
        <f t="shared" si="4"/>
        <v>0</v>
      </c>
    </row>
    <row r="306" spans="1:15" hidden="1">
      <c r="A306">
        <v>59</v>
      </c>
      <c r="B306">
        <v>1</v>
      </c>
      <c r="C306">
        <v>0</v>
      </c>
      <c r="D306">
        <v>164</v>
      </c>
      <c r="E306">
        <v>176</v>
      </c>
      <c r="F306">
        <v>1</v>
      </c>
      <c r="G306">
        <v>0</v>
      </c>
      <c r="H306">
        <v>90</v>
      </c>
      <c r="I306">
        <v>0</v>
      </c>
      <c r="J306">
        <v>1</v>
      </c>
      <c r="K306">
        <v>1</v>
      </c>
      <c r="L306">
        <v>2</v>
      </c>
      <c r="M306">
        <v>1</v>
      </c>
      <c r="N306">
        <v>0</v>
      </c>
      <c r="O306">
        <f t="shared" si="4"/>
        <v>0</v>
      </c>
    </row>
    <row r="307" spans="1:15">
      <c r="A307">
        <v>57</v>
      </c>
      <c r="B307">
        <v>0</v>
      </c>
      <c r="C307">
        <v>0</v>
      </c>
      <c r="D307">
        <v>140</v>
      </c>
      <c r="E307">
        <v>241</v>
      </c>
      <c r="F307">
        <v>0</v>
      </c>
      <c r="G307">
        <v>1</v>
      </c>
      <c r="H307">
        <v>123</v>
      </c>
      <c r="I307">
        <v>1</v>
      </c>
      <c r="J307">
        <v>0.2</v>
      </c>
      <c r="K307">
        <v>1</v>
      </c>
      <c r="L307">
        <v>0</v>
      </c>
      <c r="M307">
        <v>3</v>
      </c>
      <c r="N307">
        <v>0</v>
      </c>
      <c r="O307">
        <f t="shared" si="4"/>
        <v>1</v>
      </c>
    </row>
    <row r="308" spans="1:15">
      <c r="A308">
        <v>45</v>
      </c>
      <c r="B308">
        <v>1</v>
      </c>
      <c r="C308">
        <v>3</v>
      </c>
      <c r="D308">
        <v>110</v>
      </c>
      <c r="E308">
        <v>264</v>
      </c>
      <c r="F308">
        <v>0</v>
      </c>
      <c r="G308">
        <v>1</v>
      </c>
      <c r="H308">
        <v>132</v>
      </c>
      <c r="I308">
        <v>0</v>
      </c>
      <c r="J308">
        <v>1.2</v>
      </c>
      <c r="K308">
        <v>1</v>
      </c>
      <c r="L308">
        <v>0</v>
      </c>
      <c r="M308">
        <v>3</v>
      </c>
      <c r="N308">
        <v>0</v>
      </c>
      <c r="O308">
        <f t="shared" si="4"/>
        <v>1</v>
      </c>
    </row>
    <row r="309" spans="1:15" hidden="1">
      <c r="A309">
        <v>68</v>
      </c>
      <c r="B309">
        <v>1</v>
      </c>
      <c r="C309">
        <v>0</v>
      </c>
      <c r="D309">
        <v>144</v>
      </c>
      <c r="E309">
        <v>193</v>
      </c>
      <c r="F309">
        <v>1</v>
      </c>
      <c r="G309">
        <v>1</v>
      </c>
      <c r="H309">
        <v>141</v>
      </c>
      <c r="I309">
        <v>0</v>
      </c>
      <c r="J309">
        <v>3.4</v>
      </c>
      <c r="K309">
        <v>1</v>
      </c>
      <c r="L309">
        <v>2</v>
      </c>
      <c r="M309">
        <v>3</v>
      </c>
      <c r="N309">
        <v>0</v>
      </c>
      <c r="O309">
        <f t="shared" si="4"/>
        <v>0</v>
      </c>
    </row>
    <row r="310" spans="1:15" hidden="1">
      <c r="A310">
        <v>57</v>
      </c>
      <c r="B310">
        <v>1</v>
      </c>
      <c r="C310">
        <v>0</v>
      </c>
      <c r="D310">
        <v>130</v>
      </c>
      <c r="E310">
        <v>131</v>
      </c>
      <c r="F310">
        <v>0</v>
      </c>
      <c r="G310">
        <v>1</v>
      </c>
      <c r="H310">
        <v>115</v>
      </c>
      <c r="I310">
        <v>1</v>
      </c>
      <c r="J310">
        <v>1.2</v>
      </c>
      <c r="K310">
        <v>1</v>
      </c>
      <c r="L310">
        <v>1</v>
      </c>
      <c r="M310">
        <v>3</v>
      </c>
      <c r="N310">
        <v>0</v>
      </c>
      <c r="O310">
        <f t="shared" si="4"/>
        <v>0</v>
      </c>
    </row>
    <row r="311" spans="1:15">
      <c r="A311">
        <v>57</v>
      </c>
      <c r="B311">
        <v>0</v>
      </c>
      <c r="C311">
        <v>1</v>
      </c>
      <c r="D311">
        <v>130</v>
      </c>
      <c r="E311">
        <v>236</v>
      </c>
      <c r="F311">
        <v>0</v>
      </c>
      <c r="G311">
        <v>0</v>
      </c>
      <c r="H311">
        <v>174</v>
      </c>
      <c r="I311">
        <v>0</v>
      </c>
      <c r="J311">
        <v>0</v>
      </c>
      <c r="K311">
        <v>1</v>
      </c>
      <c r="L311">
        <v>1</v>
      </c>
      <c r="M311">
        <v>2</v>
      </c>
      <c r="N311">
        <v>0</v>
      </c>
      <c r="O311">
        <f t="shared" si="4"/>
        <v>1</v>
      </c>
    </row>
    <row r="1048530" spans="25:26">
      <c r="Y1048530" s="7"/>
      <c r="Z1048530" s="7"/>
    </row>
    <row r="1048533" spans="25:26">
      <c r="Y1048533" s="6"/>
      <c r="Z1048533" s="6"/>
    </row>
  </sheetData>
  <autoFilter ref="A8:O311" xr:uid="{00000000-0009-0000-0000-000001000000}">
    <filterColumn colId="4">
      <customFilters>
        <customFilter operator="greaterThan" val="200"/>
      </customFilters>
    </filterColumn>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R311"/>
  <sheetViews>
    <sheetView showGridLines="0" workbookViewId="0">
      <pane ySplit="8" topLeftCell="A9" activePane="bottomLeft" state="frozen"/>
      <selection pane="bottomLeft" activeCell="D32" sqref="D32"/>
    </sheetView>
  </sheetViews>
  <sheetFormatPr defaultRowHeight="14.4"/>
  <cols>
    <col min="1" max="1" width="6" customWidth="1"/>
    <col min="2" max="2" width="5.77734375" customWidth="1"/>
    <col min="3" max="3" width="5.21875" customWidth="1"/>
    <col min="6" max="6" width="5.5546875" customWidth="1"/>
    <col min="12" max="12" width="6.5546875" customWidth="1"/>
    <col min="13" max="13" width="5.77734375" customWidth="1"/>
    <col min="15" max="15" width="14.88671875" customWidth="1"/>
    <col min="16" max="16" width="19.109375" bestFit="1" customWidth="1"/>
    <col min="17" max="17" width="11.77734375" bestFit="1" customWidth="1"/>
  </cols>
  <sheetData>
    <row r="1" spans="1:18">
      <c r="A1" s="11" t="s">
        <v>36</v>
      </c>
    </row>
    <row r="2" spans="1:18" ht="4.8" customHeight="1">
      <c r="A2" s="11"/>
    </row>
    <row r="3" spans="1:18">
      <c r="A3" s="11"/>
    </row>
    <row r="5" spans="1:18">
      <c r="P5" s="7"/>
    </row>
    <row r="6" spans="1:18">
      <c r="A6" s="37" t="str">
        <f>"We have "&amp;COUNT(A9:A311)&amp;" total rows of data. Currently "&amp;SUM($O$9:$O$311)&amp;" rows are visible."</f>
        <v>We have 303 total rows of data. Currently 208 rows are visible.</v>
      </c>
      <c r="O6" s="56" t="str">
        <f>SUM($O$9:$O$311)&amp; " visible rows"</f>
        <v>208 visible rows</v>
      </c>
    </row>
    <row r="7" spans="1:18" ht="3.6" customHeight="1"/>
    <row r="8" spans="1:18">
      <c r="A8" s="4" t="s">
        <v>0</v>
      </c>
      <c r="B8" s="4" t="s">
        <v>1</v>
      </c>
      <c r="C8" s="4" t="s">
        <v>2</v>
      </c>
      <c r="D8" s="4" t="s">
        <v>3</v>
      </c>
      <c r="E8" s="4" t="s">
        <v>4</v>
      </c>
      <c r="F8" s="4" t="s">
        <v>5</v>
      </c>
      <c r="G8" s="4" t="s">
        <v>6</v>
      </c>
      <c r="H8" s="4" t="s">
        <v>7</v>
      </c>
      <c r="I8" s="4" t="s">
        <v>8</v>
      </c>
      <c r="J8" s="4" t="s">
        <v>9</v>
      </c>
      <c r="K8" s="4" t="s">
        <v>10</v>
      </c>
      <c r="L8" s="4" t="s">
        <v>11</v>
      </c>
      <c r="M8" s="4" t="s">
        <v>12</v>
      </c>
      <c r="N8" s="4" t="s">
        <v>13</v>
      </c>
      <c r="O8" s="12" t="s">
        <v>38</v>
      </c>
      <c r="P8" s="57" t="s">
        <v>42</v>
      </c>
      <c r="Q8" s="58" t="s">
        <v>43</v>
      </c>
      <c r="R8">
        <f>COUNTIFS(R9:R311,TRUE)</f>
        <v>10</v>
      </c>
    </row>
    <row r="9" spans="1:18">
      <c r="A9">
        <v>63</v>
      </c>
      <c r="B9">
        <v>1</v>
      </c>
      <c r="C9">
        <v>3</v>
      </c>
      <c r="D9">
        <v>145</v>
      </c>
      <c r="E9">
        <v>233</v>
      </c>
      <c r="F9">
        <v>1</v>
      </c>
      <c r="G9">
        <v>0</v>
      </c>
      <c r="H9">
        <v>150</v>
      </c>
      <c r="I9">
        <v>0</v>
      </c>
      <c r="J9">
        <v>2.2999999999999998</v>
      </c>
      <c r="K9">
        <v>0</v>
      </c>
      <c r="L9">
        <v>0</v>
      </c>
      <c r="M9">
        <v>1</v>
      </c>
      <c r="N9">
        <v>1</v>
      </c>
      <c r="O9">
        <f>--SUBTOTAL(103,A9)</f>
        <v>1</v>
      </c>
      <c r="P9">
        <f>COUNTIFS($E$9:$E$311,"&gt;"&amp;$E9,$O$9:$O$311,1)+1</f>
        <v>127</v>
      </c>
      <c r="Q9">
        <f t="shared" ref="Q9:Q72" si="0">RANK(E9,$E$9:$E$311)</f>
        <v>172</v>
      </c>
      <c r="R9" t="b">
        <f t="shared" ref="R9:R40" si="1">Q9=P9</f>
        <v>0</v>
      </c>
    </row>
    <row r="10" spans="1:18" hidden="1">
      <c r="A10">
        <v>37</v>
      </c>
      <c r="B10">
        <v>1</v>
      </c>
      <c r="C10">
        <v>2</v>
      </c>
      <c r="D10">
        <v>130</v>
      </c>
      <c r="E10">
        <v>250</v>
      </c>
      <c r="F10">
        <v>0</v>
      </c>
      <c r="G10">
        <v>1</v>
      </c>
      <c r="H10">
        <v>187</v>
      </c>
      <c r="I10">
        <v>0</v>
      </c>
      <c r="J10">
        <v>3.5</v>
      </c>
      <c r="K10">
        <v>0</v>
      </c>
      <c r="L10">
        <v>0</v>
      </c>
      <c r="M10">
        <v>2</v>
      </c>
      <c r="N10">
        <v>1</v>
      </c>
      <c r="O10">
        <f t="shared" ref="O10:O73" si="2">--SUBTOTAL(103,A10)</f>
        <v>0</v>
      </c>
      <c r="P10">
        <f t="shared" ref="P10:P73" si="3">COUNTIFS($E$9:$E$311,"&gt;"&amp;$E10,$O$9:$O$311,1)+1</f>
        <v>99</v>
      </c>
      <c r="Q10">
        <f t="shared" si="0"/>
        <v>127</v>
      </c>
      <c r="R10" t="b">
        <f t="shared" si="1"/>
        <v>0</v>
      </c>
    </row>
    <row r="11" spans="1:18" hidden="1">
      <c r="A11">
        <v>41</v>
      </c>
      <c r="B11">
        <v>0</v>
      </c>
      <c r="C11">
        <v>1</v>
      </c>
      <c r="D11">
        <v>130</v>
      </c>
      <c r="E11">
        <v>204</v>
      </c>
      <c r="F11">
        <v>0</v>
      </c>
      <c r="G11">
        <v>0</v>
      </c>
      <c r="H11">
        <v>172</v>
      </c>
      <c r="I11">
        <v>0</v>
      </c>
      <c r="J11">
        <v>1.4</v>
      </c>
      <c r="K11">
        <v>2</v>
      </c>
      <c r="L11">
        <v>0</v>
      </c>
      <c r="M11">
        <v>2</v>
      </c>
      <c r="N11">
        <v>1</v>
      </c>
      <c r="O11">
        <f t="shared" si="2"/>
        <v>0</v>
      </c>
      <c r="P11">
        <f t="shared" si="3"/>
        <v>175</v>
      </c>
      <c r="Q11">
        <f t="shared" si="0"/>
        <v>241</v>
      </c>
      <c r="R11" t="b">
        <f t="shared" si="1"/>
        <v>0</v>
      </c>
    </row>
    <row r="12" spans="1:18">
      <c r="A12">
        <v>56</v>
      </c>
      <c r="B12">
        <v>1</v>
      </c>
      <c r="C12">
        <v>1</v>
      </c>
      <c r="D12">
        <v>120</v>
      </c>
      <c r="E12">
        <v>236</v>
      </c>
      <c r="F12">
        <v>0</v>
      </c>
      <c r="G12">
        <v>1</v>
      </c>
      <c r="H12">
        <v>178</v>
      </c>
      <c r="I12">
        <v>0</v>
      </c>
      <c r="J12">
        <v>0.8</v>
      </c>
      <c r="K12">
        <v>2</v>
      </c>
      <c r="L12">
        <v>0</v>
      </c>
      <c r="M12">
        <v>2</v>
      </c>
      <c r="N12">
        <v>1</v>
      </c>
      <c r="O12">
        <f t="shared" si="2"/>
        <v>1</v>
      </c>
      <c r="P12">
        <f t="shared" si="3"/>
        <v>120</v>
      </c>
      <c r="Q12">
        <f t="shared" si="0"/>
        <v>161</v>
      </c>
      <c r="R12" t="b">
        <f t="shared" si="1"/>
        <v>0</v>
      </c>
    </row>
    <row r="13" spans="1:18">
      <c r="A13">
        <v>57</v>
      </c>
      <c r="B13">
        <v>0</v>
      </c>
      <c r="C13">
        <v>0</v>
      </c>
      <c r="D13">
        <v>120</v>
      </c>
      <c r="E13">
        <v>354</v>
      </c>
      <c r="F13">
        <v>0</v>
      </c>
      <c r="G13">
        <v>1</v>
      </c>
      <c r="H13">
        <v>163</v>
      </c>
      <c r="I13">
        <v>1</v>
      </c>
      <c r="J13">
        <v>0.6</v>
      </c>
      <c r="K13">
        <v>2</v>
      </c>
      <c r="L13">
        <v>0</v>
      </c>
      <c r="M13">
        <v>2</v>
      </c>
      <c r="N13">
        <v>1</v>
      </c>
      <c r="O13">
        <f t="shared" si="2"/>
        <v>1</v>
      </c>
      <c r="P13">
        <f t="shared" si="3"/>
        <v>7</v>
      </c>
      <c r="Q13">
        <f t="shared" si="0"/>
        <v>7</v>
      </c>
      <c r="R13" t="b">
        <f t="shared" si="1"/>
        <v>1</v>
      </c>
    </row>
    <row r="14" spans="1:18">
      <c r="A14">
        <v>57</v>
      </c>
      <c r="B14">
        <v>1</v>
      </c>
      <c r="C14">
        <v>0</v>
      </c>
      <c r="D14">
        <v>140</v>
      </c>
      <c r="E14">
        <v>192</v>
      </c>
      <c r="F14">
        <v>0</v>
      </c>
      <c r="G14">
        <v>1</v>
      </c>
      <c r="H14">
        <v>148</v>
      </c>
      <c r="I14">
        <v>0</v>
      </c>
      <c r="J14">
        <v>0.4</v>
      </c>
      <c r="K14">
        <v>1</v>
      </c>
      <c r="L14">
        <v>0</v>
      </c>
      <c r="M14">
        <v>1</v>
      </c>
      <c r="N14">
        <v>1</v>
      </c>
      <c r="O14">
        <f t="shared" si="2"/>
        <v>1</v>
      </c>
      <c r="P14">
        <f t="shared" si="3"/>
        <v>191</v>
      </c>
      <c r="Q14">
        <f t="shared" si="0"/>
        <v>270</v>
      </c>
      <c r="R14" t="b">
        <f t="shared" si="1"/>
        <v>0</v>
      </c>
    </row>
    <row r="15" spans="1:18">
      <c r="A15">
        <v>56</v>
      </c>
      <c r="B15">
        <v>0</v>
      </c>
      <c r="C15">
        <v>1</v>
      </c>
      <c r="D15">
        <v>140</v>
      </c>
      <c r="E15">
        <v>294</v>
      </c>
      <c r="F15">
        <v>0</v>
      </c>
      <c r="G15">
        <v>0</v>
      </c>
      <c r="H15">
        <v>153</v>
      </c>
      <c r="I15">
        <v>0</v>
      </c>
      <c r="J15">
        <v>1.3</v>
      </c>
      <c r="K15">
        <v>1</v>
      </c>
      <c r="L15">
        <v>0</v>
      </c>
      <c r="M15">
        <v>2</v>
      </c>
      <c r="N15">
        <v>1</v>
      </c>
      <c r="O15">
        <f t="shared" si="2"/>
        <v>1</v>
      </c>
      <c r="P15">
        <f t="shared" si="3"/>
        <v>41</v>
      </c>
      <c r="Q15">
        <f t="shared" si="0"/>
        <v>51</v>
      </c>
      <c r="R15" t="b">
        <f t="shared" si="1"/>
        <v>0</v>
      </c>
    </row>
    <row r="16" spans="1:18" hidden="1">
      <c r="A16">
        <v>44</v>
      </c>
      <c r="B16">
        <v>1</v>
      </c>
      <c r="C16">
        <v>1</v>
      </c>
      <c r="D16">
        <v>120</v>
      </c>
      <c r="E16">
        <v>263</v>
      </c>
      <c r="F16">
        <v>0</v>
      </c>
      <c r="G16">
        <v>1</v>
      </c>
      <c r="H16">
        <v>173</v>
      </c>
      <c r="I16">
        <v>0</v>
      </c>
      <c r="J16">
        <v>0</v>
      </c>
      <c r="K16">
        <v>2</v>
      </c>
      <c r="L16">
        <v>0</v>
      </c>
      <c r="M16">
        <v>3</v>
      </c>
      <c r="N16">
        <v>1</v>
      </c>
      <c r="O16">
        <f t="shared" si="2"/>
        <v>0</v>
      </c>
      <c r="P16">
        <f t="shared" si="3"/>
        <v>80</v>
      </c>
      <c r="Q16">
        <f t="shared" si="0"/>
        <v>101</v>
      </c>
      <c r="R16" t="b">
        <f t="shared" si="1"/>
        <v>0</v>
      </c>
    </row>
    <row r="17" spans="1:18">
      <c r="A17">
        <v>52</v>
      </c>
      <c r="B17">
        <v>1</v>
      </c>
      <c r="C17">
        <v>2</v>
      </c>
      <c r="D17">
        <v>172</v>
      </c>
      <c r="E17">
        <v>199</v>
      </c>
      <c r="F17">
        <v>1</v>
      </c>
      <c r="G17">
        <v>1</v>
      </c>
      <c r="H17">
        <v>162</v>
      </c>
      <c r="I17">
        <v>0</v>
      </c>
      <c r="J17">
        <v>0.5</v>
      </c>
      <c r="K17">
        <v>2</v>
      </c>
      <c r="L17">
        <v>0</v>
      </c>
      <c r="M17">
        <v>3</v>
      </c>
      <c r="N17">
        <v>1</v>
      </c>
      <c r="O17">
        <f t="shared" si="2"/>
        <v>1</v>
      </c>
      <c r="P17">
        <f t="shared" si="3"/>
        <v>182</v>
      </c>
      <c r="Q17">
        <f t="shared" si="0"/>
        <v>254</v>
      </c>
      <c r="R17" t="b">
        <f t="shared" si="1"/>
        <v>0</v>
      </c>
    </row>
    <row r="18" spans="1:18">
      <c r="A18">
        <v>57</v>
      </c>
      <c r="B18">
        <v>1</v>
      </c>
      <c r="C18">
        <v>2</v>
      </c>
      <c r="D18">
        <v>150</v>
      </c>
      <c r="E18">
        <v>168</v>
      </c>
      <c r="F18">
        <v>0</v>
      </c>
      <c r="G18">
        <v>1</v>
      </c>
      <c r="H18">
        <v>174</v>
      </c>
      <c r="I18">
        <v>0</v>
      </c>
      <c r="J18">
        <v>1.6</v>
      </c>
      <c r="K18">
        <v>2</v>
      </c>
      <c r="L18">
        <v>0</v>
      </c>
      <c r="M18">
        <v>2</v>
      </c>
      <c r="N18">
        <v>1</v>
      </c>
      <c r="O18">
        <f t="shared" si="2"/>
        <v>1</v>
      </c>
      <c r="P18">
        <f t="shared" si="3"/>
        <v>203</v>
      </c>
      <c r="Q18">
        <f t="shared" si="0"/>
        <v>293</v>
      </c>
      <c r="R18" t="b">
        <f t="shared" si="1"/>
        <v>0</v>
      </c>
    </row>
    <row r="19" spans="1:18">
      <c r="A19">
        <v>54</v>
      </c>
      <c r="B19">
        <v>1</v>
      </c>
      <c r="C19">
        <v>0</v>
      </c>
      <c r="D19">
        <v>140</v>
      </c>
      <c r="E19">
        <v>239</v>
      </c>
      <c r="F19">
        <v>0</v>
      </c>
      <c r="G19">
        <v>1</v>
      </c>
      <c r="H19">
        <v>160</v>
      </c>
      <c r="I19">
        <v>0</v>
      </c>
      <c r="J19">
        <v>1.2</v>
      </c>
      <c r="K19">
        <v>2</v>
      </c>
      <c r="L19">
        <v>0</v>
      </c>
      <c r="M19">
        <v>2</v>
      </c>
      <c r="N19">
        <v>1</v>
      </c>
      <c r="O19">
        <f t="shared" si="2"/>
        <v>1</v>
      </c>
      <c r="P19">
        <f t="shared" si="3"/>
        <v>115</v>
      </c>
      <c r="Q19">
        <f t="shared" si="0"/>
        <v>156</v>
      </c>
      <c r="R19" t="b">
        <f t="shared" si="1"/>
        <v>0</v>
      </c>
    </row>
    <row r="20" spans="1:18" hidden="1">
      <c r="A20">
        <v>48</v>
      </c>
      <c r="B20">
        <v>0</v>
      </c>
      <c r="C20">
        <v>2</v>
      </c>
      <c r="D20">
        <v>130</v>
      </c>
      <c r="E20">
        <v>275</v>
      </c>
      <c r="F20">
        <v>0</v>
      </c>
      <c r="G20">
        <v>1</v>
      </c>
      <c r="H20">
        <v>139</v>
      </c>
      <c r="I20">
        <v>0</v>
      </c>
      <c r="J20">
        <v>0.2</v>
      </c>
      <c r="K20">
        <v>2</v>
      </c>
      <c r="L20">
        <v>0</v>
      </c>
      <c r="M20">
        <v>2</v>
      </c>
      <c r="N20">
        <v>1</v>
      </c>
      <c r="O20">
        <f t="shared" si="2"/>
        <v>0</v>
      </c>
      <c r="P20">
        <f t="shared" si="3"/>
        <v>63</v>
      </c>
      <c r="Q20">
        <f t="shared" si="0"/>
        <v>75</v>
      </c>
      <c r="R20" t="b">
        <f t="shared" si="1"/>
        <v>0</v>
      </c>
    </row>
    <row r="21" spans="1:18" hidden="1">
      <c r="A21">
        <v>49</v>
      </c>
      <c r="B21">
        <v>1</v>
      </c>
      <c r="C21">
        <v>1</v>
      </c>
      <c r="D21">
        <v>130</v>
      </c>
      <c r="E21">
        <v>266</v>
      </c>
      <c r="F21">
        <v>0</v>
      </c>
      <c r="G21">
        <v>1</v>
      </c>
      <c r="H21">
        <v>171</v>
      </c>
      <c r="I21">
        <v>0</v>
      </c>
      <c r="J21">
        <v>0.6</v>
      </c>
      <c r="K21">
        <v>2</v>
      </c>
      <c r="L21">
        <v>0</v>
      </c>
      <c r="M21">
        <v>2</v>
      </c>
      <c r="N21">
        <v>1</v>
      </c>
      <c r="O21">
        <f t="shared" si="2"/>
        <v>0</v>
      </c>
      <c r="P21">
        <f t="shared" si="3"/>
        <v>77</v>
      </c>
      <c r="Q21">
        <f t="shared" si="0"/>
        <v>95</v>
      </c>
      <c r="R21" t="b">
        <f t="shared" si="1"/>
        <v>0</v>
      </c>
    </row>
    <row r="22" spans="1:18">
      <c r="A22">
        <v>64</v>
      </c>
      <c r="B22">
        <v>1</v>
      </c>
      <c r="C22">
        <v>3</v>
      </c>
      <c r="D22">
        <v>110</v>
      </c>
      <c r="E22">
        <v>211</v>
      </c>
      <c r="F22">
        <v>0</v>
      </c>
      <c r="G22">
        <v>0</v>
      </c>
      <c r="H22">
        <v>144</v>
      </c>
      <c r="I22">
        <v>1</v>
      </c>
      <c r="J22">
        <v>1.8</v>
      </c>
      <c r="K22">
        <v>1</v>
      </c>
      <c r="L22">
        <v>0</v>
      </c>
      <c r="M22">
        <v>2</v>
      </c>
      <c r="N22">
        <v>1</v>
      </c>
      <c r="O22">
        <f t="shared" si="2"/>
        <v>1</v>
      </c>
      <c r="P22">
        <f t="shared" si="3"/>
        <v>164</v>
      </c>
      <c r="Q22">
        <f t="shared" si="0"/>
        <v>226</v>
      </c>
      <c r="R22" t="b">
        <f t="shared" si="1"/>
        <v>0</v>
      </c>
    </row>
    <row r="23" spans="1:18">
      <c r="A23">
        <v>58</v>
      </c>
      <c r="B23">
        <v>0</v>
      </c>
      <c r="C23">
        <v>3</v>
      </c>
      <c r="D23">
        <v>150</v>
      </c>
      <c r="E23">
        <v>283</v>
      </c>
      <c r="F23">
        <v>1</v>
      </c>
      <c r="G23">
        <v>0</v>
      </c>
      <c r="H23">
        <v>162</v>
      </c>
      <c r="I23">
        <v>0</v>
      </c>
      <c r="J23">
        <v>1</v>
      </c>
      <c r="K23">
        <v>2</v>
      </c>
      <c r="L23">
        <v>0</v>
      </c>
      <c r="M23">
        <v>2</v>
      </c>
      <c r="N23">
        <v>1</v>
      </c>
      <c r="O23">
        <f t="shared" si="2"/>
        <v>1</v>
      </c>
      <c r="P23">
        <f t="shared" si="3"/>
        <v>52</v>
      </c>
      <c r="Q23">
        <f t="shared" si="0"/>
        <v>63</v>
      </c>
      <c r="R23" t="b">
        <f t="shared" si="1"/>
        <v>0</v>
      </c>
    </row>
    <row r="24" spans="1:18" hidden="1">
      <c r="A24">
        <v>50</v>
      </c>
      <c r="B24">
        <v>0</v>
      </c>
      <c r="C24">
        <v>2</v>
      </c>
      <c r="D24">
        <v>120</v>
      </c>
      <c r="E24">
        <v>219</v>
      </c>
      <c r="F24">
        <v>0</v>
      </c>
      <c r="G24">
        <v>1</v>
      </c>
      <c r="H24">
        <v>158</v>
      </c>
      <c r="I24">
        <v>0</v>
      </c>
      <c r="J24">
        <v>1.6</v>
      </c>
      <c r="K24">
        <v>1</v>
      </c>
      <c r="L24">
        <v>0</v>
      </c>
      <c r="M24">
        <v>2</v>
      </c>
      <c r="N24">
        <v>1</v>
      </c>
      <c r="O24">
        <f t="shared" si="2"/>
        <v>0</v>
      </c>
      <c r="P24">
        <f t="shared" si="3"/>
        <v>152</v>
      </c>
      <c r="Q24">
        <f t="shared" si="0"/>
        <v>208</v>
      </c>
      <c r="R24" t="b">
        <f t="shared" si="1"/>
        <v>0</v>
      </c>
    </row>
    <row r="25" spans="1:18">
      <c r="A25">
        <v>58</v>
      </c>
      <c r="B25">
        <v>0</v>
      </c>
      <c r="C25">
        <v>2</v>
      </c>
      <c r="D25">
        <v>120</v>
      </c>
      <c r="E25">
        <v>340</v>
      </c>
      <c r="F25">
        <v>0</v>
      </c>
      <c r="G25">
        <v>1</v>
      </c>
      <c r="H25">
        <v>172</v>
      </c>
      <c r="I25">
        <v>0</v>
      </c>
      <c r="J25">
        <v>0</v>
      </c>
      <c r="K25">
        <v>2</v>
      </c>
      <c r="L25">
        <v>0</v>
      </c>
      <c r="M25">
        <v>2</v>
      </c>
      <c r="N25">
        <v>1</v>
      </c>
      <c r="O25">
        <f t="shared" si="2"/>
        <v>1</v>
      </c>
      <c r="P25">
        <f t="shared" si="3"/>
        <v>10</v>
      </c>
      <c r="Q25">
        <f t="shared" si="0"/>
        <v>11</v>
      </c>
      <c r="R25" t="b">
        <f t="shared" si="1"/>
        <v>0</v>
      </c>
    </row>
    <row r="26" spans="1:18">
      <c r="A26">
        <v>66</v>
      </c>
      <c r="B26">
        <v>0</v>
      </c>
      <c r="C26">
        <v>3</v>
      </c>
      <c r="D26">
        <v>150</v>
      </c>
      <c r="E26">
        <v>226</v>
      </c>
      <c r="F26">
        <v>0</v>
      </c>
      <c r="G26">
        <v>1</v>
      </c>
      <c r="H26">
        <v>114</v>
      </c>
      <c r="I26">
        <v>0</v>
      </c>
      <c r="J26">
        <v>2.6</v>
      </c>
      <c r="K26">
        <v>0</v>
      </c>
      <c r="L26">
        <v>0</v>
      </c>
      <c r="M26">
        <v>2</v>
      </c>
      <c r="N26">
        <v>1</v>
      </c>
      <c r="O26">
        <f t="shared" si="2"/>
        <v>1</v>
      </c>
      <c r="P26">
        <f t="shared" si="3"/>
        <v>141</v>
      </c>
      <c r="Q26">
        <f t="shared" si="0"/>
        <v>191</v>
      </c>
      <c r="R26" t="b">
        <f t="shared" si="1"/>
        <v>0</v>
      </c>
    </row>
    <row r="27" spans="1:18" hidden="1">
      <c r="A27">
        <v>43</v>
      </c>
      <c r="B27">
        <v>1</v>
      </c>
      <c r="C27">
        <v>0</v>
      </c>
      <c r="D27">
        <v>150</v>
      </c>
      <c r="E27">
        <v>247</v>
      </c>
      <c r="F27">
        <v>0</v>
      </c>
      <c r="G27">
        <v>1</v>
      </c>
      <c r="H27">
        <v>171</v>
      </c>
      <c r="I27">
        <v>0</v>
      </c>
      <c r="J27">
        <v>1.5</v>
      </c>
      <c r="K27">
        <v>2</v>
      </c>
      <c r="L27">
        <v>0</v>
      </c>
      <c r="M27">
        <v>2</v>
      </c>
      <c r="N27">
        <v>1</v>
      </c>
      <c r="O27">
        <f t="shared" si="2"/>
        <v>0</v>
      </c>
      <c r="P27">
        <f t="shared" si="3"/>
        <v>104</v>
      </c>
      <c r="Q27">
        <f t="shared" si="0"/>
        <v>135</v>
      </c>
      <c r="R27" t="b">
        <f t="shared" si="1"/>
        <v>0</v>
      </c>
    </row>
    <row r="28" spans="1:18">
      <c r="A28">
        <v>69</v>
      </c>
      <c r="B28">
        <v>0</v>
      </c>
      <c r="C28">
        <v>3</v>
      </c>
      <c r="D28">
        <v>140</v>
      </c>
      <c r="E28">
        <v>239</v>
      </c>
      <c r="F28">
        <v>0</v>
      </c>
      <c r="G28">
        <v>1</v>
      </c>
      <c r="H28">
        <v>151</v>
      </c>
      <c r="I28">
        <v>0</v>
      </c>
      <c r="J28">
        <v>1.8</v>
      </c>
      <c r="K28">
        <v>2</v>
      </c>
      <c r="L28">
        <v>2</v>
      </c>
      <c r="M28">
        <v>2</v>
      </c>
      <c r="N28">
        <v>1</v>
      </c>
      <c r="O28">
        <f t="shared" si="2"/>
        <v>1</v>
      </c>
      <c r="P28">
        <f t="shared" si="3"/>
        <v>115</v>
      </c>
      <c r="Q28">
        <f t="shared" si="0"/>
        <v>156</v>
      </c>
      <c r="R28" t="b">
        <f t="shared" si="1"/>
        <v>0</v>
      </c>
    </row>
    <row r="29" spans="1:18">
      <c r="A29">
        <v>59</v>
      </c>
      <c r="B29">
        <v>1</v>
      </c>
      <c r="C29">
        <v>0</v>
      </c>
      <c r="D29">
        <v>135</v>
      </c>
      <c r="E29">
        <v>234</v>
      </c>
      <c r="F29">
        <v>0</v>
      </c>
      <c r="G29">
        <v>1</v>
      </c>
      <c r="H29">
        <v>161</v>
      </c>
      <c r="I29">
        <v>0</v>
      </c>
      <c r="J29">
        <v>0.5</v>
      </c>
      <c r="K29">
        <v>1</v>
      </c>
      <c r="L29">
        <v>0</v>
      </c>
      <c r="M29">
        <v>3</v>
      </c>
      <c r="N29">
        <v>1</v>
      </c>
      <c r="O29">
        <f t="shared" si="2"/>
        <v>1</v>
      </c>
      <c r="P29">
        <f t="shared" si="3"/>
        <v>122</v>
      </c>
      <c r="Q29">
        <f t="shared" si="0"/>
        <v>166</v>
      </c>
      <c r="R29" t="b">
        <f t="shared" si="1"/>
        <v>0</v>
      </c>
    </row>
    <row r="30" spans="1:18" hidden="1">
      <c r="A30">
        <v>44</v>
      </c>
      <c r="B30">
        <v>1</v>
      </c>
      <c r="C30">
        <v>2</v>
      </c>
      <c r="D30">
        <v>130</v>
      </c>
      <c r="E30">
        <v>233</v>
      </c>
      <c r="F30">
        <v>0</v>
      </c>
      <c r="G30">
        <v>1</v>
      </c>
      <c r="H30">
        <v>179</v>
      </c>
      <c r="I30">
        <v>1</v>
      </c>
      <c r="J30">
        <v>0.4</v>
      </c>
      <c r="K30">
        <v>2</v>
      </c>
      <c r="L30">
        <v>0</v>
      </c>
      <c r="M30">
        <v>2</v>
      </c>
      <c r="N30">
        <v>1</v>
      </c>
      <c r="O30">
        <f t="shared" si="2"/>
        <v>0</v>
      </c>
      <c r="P30">
        <f t="shared" si="3"/>
        <v>127</v>
      </c>
      <c r="Q30">
        <f t="shared" si="0"/>
        <v>172</v>
      </c>
      <c r="R30" t="b">
        <f t="shared" si="1"/>
        <v>0</v>
      </c>
    </row>
    <row r="31" spans="1:18" hidden="1">
      <c r="A31">
        <v>42</v>
      </c>
      <c r="B31">
        <v>1</v>
      </c>
      <c r="C31">
        <v>0</v>
      </c>
      <c r="D31">
        <v>140</v>
      </c>
      <c r="E31">
        <v>226</v>
      </c>
      <c r="F31">
        <v>0</v>
      </c>
      <c r="G31">
        <v>1</v>
      </c>
      <c r="H31">
        <v>178</v>
      </c>
      <c r="I31">
        <v>0</v>
      </c>
      <c r="J31">
        <v>0</v>
      </c>
      <c r="K31">
        <v>2</v>
      </c>
      <c r="L31">
        <v>0</v>
      </c>
      <c r="M31">
        <v>2</v>
      </c>
      <c r="N31">
        <v>1</v>
      </c>
      <c r="O31">
        <f t="shared" si="2"/>
        <v>0</v>
      </c>
      <c r="P31">
        <f t="shared" si="3"/>
        <v>141</v>
      </c>
      <c r="Q31">
        <f t="shared" si="0"/>
        <v>191</v>
      </c>
      <c r="R31" t="b">
        <f t="shared" si="1"/>
        <v>0</v>
      </c>
    </row>
    <row r="32" spans="1:18">
      <c r="A32">
        <v>61</v>
      </c>
      <c r="B32">
        <v>1</v>
      </c>
      <c r="C32">
        <v>2</v>
      </c>
      <c r="D32">
        <v>150</v>
      </c>
      <c r="E32">
        <v>243</v>
      </c>
      <c r="F32">
        <v>1</v>
      </c>
      <c r="G32">
        <v>1</v>
      </c>
      <c r="H32">
        <v>137</v>
      </c>
      <c r="I32">
        <v>1</v>
      </c>
      <c r="J32">
        <v>1</v>
      </c>
      <c r="K32">
        <v>1</v>
      </c>
      <c r="L32">
        <v>0</v>
      </c>
      <c r="M32">
        <v>2</v>
      </c>
      <c r="N32">
        <v>1</v>
      </c>
      <c r="O32">
        <f t="shared" si="2"/>
        <v>1</v>
      </c>
      <c r="P32">
        <f t="shared" si="3"/>
        <v>110</v>
      </c>
      <c r="Q32">
        <f t="shared" si="0"/>
        <v>146</v>
      </c>
      <c r="R32" t="b">
        <f t="shared" si="1"/>
        <v>0</v>
      </c>
    </row>
    <row r="33" spans="1:18" hidden="1">
      <c r="A33">
        <v>40</v>
      </c>
      <c r="B33">
        <v>1</v>
      </c>
      <c r="C33">
        <v>3</v>
      </c>
      <c r="D33">
        <v>140</v>
      </c>
      <c r="E33">
        <v>199</v>
      </c>
      <c r="F33">
        <v>0</v>
      </c>
      <c r="G33">
        <v>1</v>
      </c>
      <c r="H33">
        <v>178</v>
      </c>
      <c r="I33">
        <v>1</v>
      </c>
      <c r="J33">
        <v>1.4</v>
      </c>
      <c r="K33">
        <v>2</v>
      </c>
      <c r="L33">
        <v>0</v>
      </c>
      <c r="M33">
        <v>3</v>
      </c>
      <c r="N33">
        <v>1</v>
      </c>
      <c r="O33">
        <f t="shared" si="2"/>
        <v>0</v>
      </c>
      <c r="P33">
        <f t="shared" si="3"/>
        <v>182</v>
      </c>
      <c r="Q33">
        <f t="shared" si="0"/>
        <v>254</v>
      </c>
      <c r="R33" t="b">
        <f t="shared" si="1"/>
        <v>0</v>
      </c>
    </row>
    <row r="34" spans="1:18">
      <c r="A34">
        <v>71</v>
      </c>
      <c r="B34">
        <v>0</v>
      </c>
      <c r="C34">
        <v>1</v>
      </c>
      <c r="D34">
        <v>160</v>
      </c>
      <c r="E34">
        <v>302</v>
      </c>
      <c r="F34">
        <v>0</v>
      </c>
      <c r="G34">
        <v>1</v>
      </c>
      <c r="H34">
        <v>162</v>
      </c>
      <c r="I34">
        <v>0</v>
      </c>
      <c r="J34">
        <v>0.4</v>
      </c>
      <c r="K34">
        <v>2</v>
      </c>
      <c r="L34">
        <v>2</v>
      </c>
      <c r="M34">
        <v>2</v>
      </c>
      <c r="N34">
        <v>1</v>
      </c>
      <c r="O34">
        <f t="shared" si="2"/>
        <v>1</v>
      </c>
      <c r="P34">
        <f t="shared" si="3"/>
        <v>33</v>
      </c>
      <c r="Q34">
        <f t="shared" si="0"/>
        <v>42</v>
      </c>
      <c r="R34" t="b">
        <f t="shared" si="1"/>
        <v>0</v>
      </c>
    </row>
    <row r="35" spans="1:18">
      <c r="A35">
        <v>59</v>
      </c>
      <c r="B35">
        <v>1</v>
      </c>
      <c r="C35">
        <v>2</v>
      </c>
      <c r="D35">
        <v>150</v>
      </c>
      <c r="E35">
        <v>212</v>
      </c>
      <c r="F35">
        <v>1</v>
      </c>
      <c r="G35">
        <v>1</v>
      </c>
      <c r="H35">
        <v>157</v>
      </c>
      <c r="I35">
        <v>0</v>
      </c>
      <c r="J35">
        <v>1.6</v>
      </c>
      <c r="K35">
        <v>2</v>
      </c>
      <c r="L35">
        <v>0</v>
      </c>
      <c r="M35">
        <v>2</v>
      </c>
      <c r="N35">
        <v>1</v>
      </c>
      <c r="O35">
        <f t="shared" si="2"/>
        <v>1</v>
      </c>
      <c r="P35">
        <f t="shared" si="3"/>
        <v>159</v>
      </c>
      <c r="Q35">
        <f t="shared" si="0"/>
        <v>221</v>
      </c>
      <c r="R35" t="b">
        <f t="shared" si="1"/>
        <v>0</v>
      </c>
    </row>
    <row r="36" spans="1:18">
      <c r="A36">
        <v>51</v>
      </c>
      <c r="B36">
        <v>1</v>
      </c>
      <c r="C36">
        <v>2</v>
      </c>
      <c r="D36">
        <v>110</v>
      </c>
      <c r="E36">
        <v>175</v>
      </c>
      <c r="F36">
        <v>0</v>
      </c>
      <c r="G36">
        <v>1</v>
      </c>
      <c r="H36">
        <v>123</v>
      </c>
      <c r="I36">
        <v>0</v>
      </c>
      <c r="J36">
        <v>0.6</v>
      </c>
      <c r="K36">
        <v>2</v>
      </c>
      <c r="L36">
        <v>0</v>
      </c>
      <c r="M36">
        <v>2</v>
      </c>
      <c r="N36">
        <v>1</v>
      </c>
      <c r="O36">
        <f t="shared" si="2"/>
        <v>1</v>
      </c>
      <c r="P36">
        <f t="shared" si="3"/>
        <v>201</v>
      </c>
      <c r="Q36">
        <f t="shared" si="0"/>
        <v>287</v>
      </c>
      <c r="R36" t="b">
        <f t="shared" si="1"/>
        <v>0</v>
      </c>
    </row>
    <row r="37" spans="1:18">
      <c r="A37">
        <v>65</v>
      </c>
      <c r="B37">
        <v>0</v>
      </c>
      <c r="C37">
        <v>2</v>
      </c>
      <c r="D37">
        <v>140</v>
      </c>
      <c r="E37">
        <v>417</v>
      </c>
      <c r="F37">
        <v>1</v>
      </c>
      <c r="G37">
        <v>0</v>
      </c>
      <c r="H37">
        <v>157</v>
      </c>
      <c r="I37">
        <v>0</v>
      </c>
      <c r="J37">
        <v>0.8</v>
      </c>
      <c r="K37">
        <v>2</v>
      </c>
      <c r="L37">
        <v>1</v>
      </c>
      <c r="M37">
        <v>2</v>
      </c>
      <c r="N37">
        <v>1</v>
      </c>
      <c r="O37">
        <f t="shared" si="2"/>
        <v>1</v>
      </c>
      <c r="P37">
        <f t="shared" si="3"/>
        <v>2</v>
      </c>
      <c r="Q37">
        <f t="shared" si="0"/>
        <v>2</v>
      </c>
      <c r="R37" t="b">
        <f t="shared" si="1"/>
        <v>1</v>
      </c>
    </row>
    <row r="38" spans="1:18">
      <c r="A38">
        <v>53</v>
      </c>
      <c r="B38">
        <v>1</v>
      </c>
      <c r="C38">
        <v>2</v>
      </c>
      <c r="D38">
        <v>130</v>
      </c>
      <c r="E38">
        <v>197</v>
      </c>
      <c r="F38">
        <v>1</v>
      </c>
      <c r="G38">
        <v>0</v>
      </c>
      <c r="H38">
        <v>152</v>
      </c>
      <c r="I38">
        <v>0</v>
      </c>
      <c r="J38">
        <v>1.2</v>
      </c>
      <c r="K38">
        <v>0</v>
      </c>
      <c r="L38">
        <v>0</v>
      </c>
      <c r="M38">
        <v>2</v>
      </c>
      <c r="N38">
        <v>1</v>
      </c>
      <c r="O38">
        <f t="shared" si="2"/>
        <v>1</v>
      </c>
      <c r="P38">
        <f t="shared" si="3"/>
        <v>183</v>
      </c>
      <c r="Q38">
        <f t="shared" si="0"/>
        <v>259</v>
      </c>
      <c r="R38" t="b">
        <f t="shared" si="1"/>
        <v>0</v>
      </c>
    </row>
    <row r="39" spans="1:18" hidden="1">
      <c r="A39">
        <v>41</v>
      </c>
      <c r="B39">
        <v>0</v>
      </c>
      <c r="C39">
        <v>1</v>
      </c>
      <c r="D39">
        <v>105</v>
      </c>
      <c r="E39">
        <v>198</v>
      </c>
      <c r="F39">
        <v>0</v>
      </c>
      <c r="G39">
        <v>1</v>
      </c>
      <c r="H39">
        <v>168</v>
      </c>
      <c r="I39">
        <v>0</v>
      </c>
      <c r="J39">
        <v>0</v>
      </c>
      <c r="K39">
        <v>2</v>
      </c>
      <c r="L39">
        <v>1</v>
      </c>
      <c r="M39">
        <v>2</v>
      </c>
      <c r="N39">
        <v>1</v>
      </c>
      <c r="O39">
        <f t="shared" si="2"/>
        <v>0</v>
      </c>
      <c r="P39">
        <f t="shared" si="3"/>
        <v>183</v>
      </c>
      <c r="Q39">
        <f t="shared" si="0"/>
        <v>257</v>
      </c>
      <c r="R39" t="b">
        <f t="shared" si="1"/>
        <v>0</v>
      </c>
    </row>
    <row r="40" spans="1:18">
      <c r="A40">
        <v>65</v>
      </c>
      <c r="B40">
        <v>1</v>
      </c>
      <c r="C40">
        <v>0</v>
      </c>
      <c r="D40">
        <v>120</v>
      </c>
      <c r="E40">
        <v>177</v>
      </c>
      <c r="F40">
        <v>0</v>
      </c>
      <c r="G40">
        <v>1</v>
      </c>
      <c r="H40">
        <v>140</v>
      </c>
      <c r="I40">
        <v>0</v>
      </c>
      <c r="J40">
        <v>0.4</v>
      </c>
      <c r="K40">
        <v>2</v>
      </c>
      <c r="L40">
        <v>0</v>
      </c>
      <c r="M40">
        <v>3</v>
      </c>
      <c r="N40">
        <v>1</v>
      </c>
      <c r="O40">
        <f t="shared" si="2"/>
        <v>1</v>
      </c>
      <c r="P40">
        <f t="shared" si="3"/>
        <v>198</v>
      </c>
      <c r="Q40">
        <f t="shared" si="0"/>
        <v>282</v>
      </c>
      <c r="R40" t="b">
        <f t="shared" si="1"/>
        <v>0</v>
      </c>
    </row>
    <row r="41" spans="1:18" hidden="1">
      <c r="A41">
        <v>44</v>
      </c>
      <c r="B41">
        <v>1</v>
      </c>
      <c r="C41">
        <v>1</v>
      </c>
      <c r="D41">
        <v>130</v>
      </c>
      <c r="E41">
        <v>219</v>
      </c>
      <c r="F41">
        <v>0</v>
      </c>
      <c r="G41">
        <v>0</v>
      </c>
      <c r="H41">
        <v>188</v>
      </c>
      <c r="I41">
        <v>0</v>
      </c>
      <c r="J41">
        <v>0</v>
      </c>
      <c r="K41">
        <v>2</v>
      </c>
      <c r="L41">
        <v>0</v>
      </c>
      <c r="M41">
        <v>2</v>
      </c>
      <c r="N41">
        <v>1</v>
      </c>
      <c r="O41">
        <f t="shared" si="2"/>
        <v>0</v>
      </c>
      <c r="P41">
        <f t="shared" si="3"/>
        <v>152</v>
      </c>
      <c r="Q41">
        <f t="shared" si="0"/>
        <v>208</v>
      </c>
      <c r="R41" t="b">
        <f t="shared" ref="R41:R72" si="4">Q41=P41</f>
        <v>0</v>
      </c>
    </row>
    <row r="42" spans="1:18">
      <c r="A42">
        <v>54</v>
      </c>
      <c r="B42">
        <v>1</v>
      </c>
      <c r="C42">
        <v>2</v>
      </c>
      <c r="D42">
        <v>125</v>
      </c>
      <c r="E42">
        <v>273</v>
      </c>
      <c r="F42">
        <v>0</v>
      </c>
      <c r="G42">
        <v>0</v>
      </c>
      <c r="H42">
        <v>152</v>
      </c>
      <c r="I42">
        <v>0</v>
      </c>
      <c r="J42">
        <v>0.5</v>
      </c>
      <c r="K42">
        <v>0</v>
      </c>
      <c r="L42">
        <v>1</v>
      </c>
      <c r="M42">
        <v>2</v>
      </c>
      <c r="N42">
        <v>1</v>
      </c>
      <c r="O42">
        <f t="shared" si="2"/>
        <v>1</v>
      </c>
      <c r="P42">
        <f t="shared" si="3"/>
        <v>65</v>
      </c>
      <c r="Q42">
        <f t="shared" si="0"/>
        <v>80</v>
      </c>
      <c r="R42" t="b">
        <f t="shared" si="4"/>
        <v>0</v>
      </c>
    </row>
    <row r="43" spans="1:18">
      <c r="A43">
        <v>51</v>
      </c>
      <c r="B43">
        <v>1</v>
      </c>
      <c r="C43">
        <v>3</v>
      </c>
      <c r="D43">
        <v>125</v>
      </c>
      <c r="E43">
        <v>213</v>
      </c>
      <c r="F43">
        <v>0</v>
      </c>
      <c r="G43">
        <v>0</v>
      </c>
      <c r="H43">
        <v>125</v>
      </c>
      <c r="I43">
        <v>1</v>
      </c>
      <c r="J43">
        <v>1.4</v>
      </c>
      <c r="K43">
        <v>2</v>
      </c>
      <c r="L43">
        <v>1</v>
      </c>
      <c r="M43">
        <v>2</v>
      </c>
      <c r="N43">
        <v>1</v>
      </c>
      <c r="O43">
        <f t="shared" si="2"/>
        <v>1</v>
      </c>
      <c r="P43">
        <f t="shared" si="3"/>
        <v>158</v>
      </c>
      <c r="Q43">
        <f t="shared" si="0"/>
        <v>219</v>
      </c>
      <c r="R43" t="b">
        <f t="shared" si="4"/>
        <v>0</v>
      </c>
    </row>
    <row r="44" spans="1:18" hidden="1">
      <c r="A44">
        <v>46</v>
      </c>
      <c r="B44">
        <v>0</v>
      </c>
      <c r="C44">
        <v>2</v>
      </c>
      <c r="D44">
        <v>142</v>
      </c>
      <c r="E44">
        <v>177</v>
      </c>
      <c r="F44">
        <v>0</v>
      </c>
      <c r="G44">
        <v>0</v>
      </c>
      <c r="H44">
        <v>160</v>
      </c>
      <c r="I44">
        <v>1</v>
      </c>
      <c r="J44">
        <v>1.4</v>
      </c>
      <c r="K44">
        <v>0</v>
      </c>
      <c r="L44">
        <v>0</v>
      </c>
      <c r="M44">
        <v>2</v>
      </c>
      <c r="N44">
        <v>1</v>
      </c>
      <c r="O44">
        <f t="shared" si="2"/>
        <v>0</v>
      </c>
      <c r="P44">
        <f t="shared" si="3"/>
        <v>198</v>
      </c>
      <c r="Q44">
        <f t="shared" si="0"/>
        <v>282</v>
      </c>
      <c r="R44" t="b">
        <f t="shared" si="4"/>
        <v>0</v>
      </c>
    </row>
    <row r="45" spans="1:18">
      <c r="A45">
        <v>54</v>
      </c>
      <c r="B45">
        <v>0</v>
      </c>
      <c r="C45">
        <v>2</v>
      </c>
      <c r="D45">
        <v>135</v>
      </c>
      <c r="E45">
        <v>304</v>
      </c>
      <c r="F45">
        <v>1</v>
      </c>
      <c r="G45">
        <v>1</v>
      </c>
      <c r="H45">
        <v>170</v>
      </c>
      <c r="I45">
        <v>0</v>
      </c>
      <c r="J45">
        <v>0</v>
      </c>
      <c r="K45">
        <v>2</v>
      </c>
      <c r="L45">
        <v>0</v>
      </c>
      <c r="M45">
        <v>2</v>
      </c>
      <c r="N45">
        <v>1</v>
      </c>
      <c r="O45">
        <f t="shared" si="2"/>
        <v>1</v>
      </c>
      <c r="P45">
        <f t="shared" si="3"/>
        <v>29</v>
      </c>
      <c r="Q45">
        <f t="shared" si="0"/>
        <v>37</v>
      </c>
      <c r="R45" t="b">
        <f t="shared" si="4"/>
        <v>0</v>
      </c>
    </row>
    <row r="46" spans="1:18">
      <c r="A46">
        <v>54</v>
      </c>
      <c r="B46">
        <v>1</v>
      </c>
      <c r="C46">
        <v>2</v>
      </c>
      <c r="D46">
        <v>150</v>
      </c>
      <c r="E46">
        <v>232</v>
      </c>
      <c r="F46">
        <v>0</v>
      </c>
      <c r="G46">
        <v>0</v>
      </c>
      <c r="H46">
        <v>165</v>
      </c>
      <c r="I46">
        <v>0</v>
      </c>
      <c r="J46">
        <v>1.6</v>
      </c>
      <c r="K46">
        <v>2</v>
      </c>
      <c r="L46">
        <v>0</v>
      </c>
      <c r="M46">
        <v>3</v>
      </c>
      <c r="N46">
        <v>1</v>
      </c>
      <c r="O46">
        <f t="shared" si="2"/>
        <v>1</v>
      </c>
      <c r="P46">
        <f t="shared" si="3"/>
        <v>129</v>
      </c>
      <c r="Q46">
        <f t="shared" si="0"/>
        <v>176</v>
      </c>
      <c r="R46" t="b">
        <f t="shared" si="4"/>
        <v>0</v>
      </c>
    </row>
    <row r="47" spans="1:18">
      <c r="A47">
        <v>65</v>
      </c>
      <c r="B47">
        <v>0</v>
      </c>
      <c r="C47">
        <v>2</v>
      </c>
      <c r="D47">
        <v>155</v>
      </c>
      <c r="E47">
        <v>269</v>
      </c>
      <c r="F47">
        <v>0</v>
      </c>
      <c r="G47">
        <v>1</v>
      </c>
      <c r="H47">
        <v>148</v>
      </c>
      <c r="I47">
        <v>0</v>
      </c>
      <c r="J47">
        <v>0.8</v>
      </c>
      <c r="K47">
        <v>2</v>
      </c>
      <c r="L47">
        <v>0</v>
      </c>
      <c r="M47">
        <v>2</v>
      </c>
      <c r="N47">
        <v>1</v>
      </c>
      <c r="O47">
        <f t="shared" si="2"/>
        <v>1</v>
      </c>
      <c r="P47">
        <f t="shared" si="3"/>
        <v>70</v>
      </c>
      <c r="Q47">
        <f t="shared" si="0"/>
        <v>86</v>
      </c>
      <c r="R47" t="b">
        <f t="shared" si="4"/>
        <v>0</v>
      </c>
    </row>
    <row r="48" spans="1:18">
      <c r="A48">
        <v>65</v>
      </c>
      <c r="B48">
        <v>0</v>
      </c>
      <c r="C48">
        <v>2</v>
      </c>
      <c r="D48">
        <v>160</v>
      </c>
      <c r="E48">
        <v>360</v>
      </c>
      <c r="F48">
        <v>0</v>
      </c>
      <c r="G48">
        <v>0</v>
      </c>
      <c r="H48">
        <v>151</v>
      </c>
      <c r="I48">
        <v>0</v>
      </c>
      <c r="J48">
        <v>0.8</v>
      </c>
      <c r="K48">
        <v>2</v>
      </c>
      <c r="L48">
        <v>0</v>
      </c>
      <c r="M48">
        <v>2</v>
      </c>
      <c r="N48">
        <v>1</v>
      </c>
      <c r="O48">
        <f t="shared" si="2"/>
        <v>1</v>
      </c>
      <c r="P48">
        <f t="shared" si="3"/>
        <v>6</v>
      </c>
      <c r="Q48">
        <f t="shared" si="0"/>
        <v>6</v>
      </c>
      <c r="R48" t="b">
        <f t="shared" si="4"/>
        <v>1</v>
      </c>
    </row>
    <row r="49" spans="1:18">
      <c r="A49">
        <v>51</v>
      </c>
      <c r="B49">
        <v>0</v>
      </c>
      <c r="C49">
        <v>2</v>
      </c>
      <c r="D49">
        <v>140</v>
      </c>
      <c r="E49">
        <v>308</v>
      </c>
      <c r="F49">
        <v>0</v>
      </c>
      <c r="G49">
        <v>0</v>
      </c>
      <c r="H49">
        <v>142</v>
      </c>
      <c r="I49">
        <v>0</v>
      </c>
      <c r="J49">
        <v>1.5</v>
      </c>
      <c r="K49">
        <v>2</v>
      </c>
      <c r="L49">
        <v>1</v>
      </c>
      <c r="M49">
        <v>2</v>
      </c>
      <c r="N49">
        <v>1</v>
      </c>
      <c r="O49">
        <f t="shared" si="2"/>
        <v>1</v>
      </c>
      <c r="P49">
        <f t="shared" si="3"/>
        <v>26</v>
      </c>
      <c r="Q49">
        <f t="shared" si="0"/>
        <v>32</v>
      </c>
      <c r="R49" t="b">
        <f t="shared" si="4"/>
        <v>0</v>
      </c>
    </row>
    <row r="50" spans="1:18" hidden="1">
      <c r="A50">
        <v>48</v>
      </c>
      <c r="B50">
        <v>1</v>
      </c>
      <c r="C50">
        <v>1</v>
      </c>
      <c r="D50">
        <v>130</v>
      </c>
      <c r="E50">
        <v>245</v>
      </c>
      <c r="F50">
        <v>0</v>
      </c>
      <c r="G50">
        <v>0</v>
      </c>
      <c r="H50">
        <v>180</v>
      </c>
      <c r="I50">
        <v>0</v>
      </c>
      <c r="J50">
        <v>0.2</v>
      </c>
      <c r="K50">
        <v>1</v>
      </c>
      <c r="L50">
        <v>0</v>
      </c>
      <c r="M50">
        <v>2</v>
      </c>
      <c r="N50">
        <v>1</v>
      </c>
      <c r="O50">
        <f t="shared" si="2"/>
        <v>0</v>
      </c>
      <c r="P50">
        <f t="shared" si="3"/>
        <v>107</v>
      </c>
      <c r="Q50">
        <f t="shared" si="0"/>
        <v>140</v>
      </c>
      <c r="R50" t="b">
        <f t="shared" si="4"/>
        <v>0</v>
      </c>
    </row>
    <row r="51" spans="1:18" hidden="1">
      <c r="A51">
        <v>45</v>
      </c>
      <c r="B51">
        <v>1</v>
      </c>
      <c r="C51">
        <v>0</v>
      </c>
      <c r="D51">
        <v>104</v>
      </c>
      <c r="E51">
        <v>208</v>
      </c>
      <c r="F51">
        <v>0</v>
      </c>
      <c r="G51">
        <v>0</v>
      </c>
      <c r="H51">
        <v>148</v>
      </c>
      <c r="I51">
        <v>1</v>
      </c>
      <c r="J51">
        <v>3</v>
      </c>
      <c r="K51">
        <v>1</v>
      </c>
      <c r="L51">
        <v>0</v>
      </c>
      <c r="M51">
        <v>2</v>
      </c>
      <c r="N51">
        <v>1</v>
      </c>
      <c r="O51">
        <f t="shared" si="2"/>
        <v>0</v>
      </c>
      <c r="P51">
        <f t="shared" si="3"/>
        <v>168</v>
      </c>
      <c r="Q51">
        <f t="shared" si="0"/>
        <v>233</v>
      </c>
      <c r="R51" t="b">
        <f t="shared" si="4"/>
        <v>0</v>
      </c>
    </row>
    <row r="52" spans="1:18">
      <c r="A52">
        <v>53</v>
      </c>
      <c r="B52">
        <v>0</v>
      </c>
      <c r="C52">
        <v>0</v>
      </c>
      <c r="D52">
        <v>130</v>
      </c>
      <c r="E52">
        <v>264</v>
      </c>
      <c r="F52">
        <v>0</v>
      </c>
      <c r="G52">
        <v>0</v>
      </c>
      <c r="H52">
        <v>143</v>
      </c>
      <c r="I52">
        <v>0</v>
      </c>
      <c r="J52">
        <v>0.4</v>
      </c>
      <c r="K52">
        <v>1</v>
      </c>
      <c r="L52">
        <v>0</v>
      </c>
      <c r="M52">
        <v>2</v>
      </c>
      <c r="N52">
        <v>1</v>
      </c>
      <c r="O52">
        <f t="shared" si="2"/>
        <v>1</v>
      </c>
      <c r="P52">
        <f t="shared" si="3"/>
        <v>79</v>
      </c>
      <c r="Q52">
        <f t="shared" si="0"/>
        <v>99</v>
      </c>
      <c r="R52" t="b">
        <f t="shared" si="4"/>
        <v>0</v>
      </c>
    </row>
    <row r="53" spans="1:18" hidden="1">
      <c r="A53">
        <v>39</v>
      </c>
      <c r="B53">
        <v>1</v>
      </c>
      <c r="C53">
        <v>2</v>
      </c>
      <c r="D53">
        <v>140</v>
      </c>
      <c r="E53">
        <v>321</v>
      </c>
      <c r="F53">
        <v>0</v>
      </c>
      <c r="G53">
        <v>0</v>
      </c>
      <c r="H53">
        <v>182</v>
      </c>
      <c r="I53">
        <v>0</v>
      </c>
      <c r="J53">
        <v>0</v>
      </c>
      <c r="K53">
        <v>2</v>
      </c>
      <c r="L53">
        <v>0</v>
      </c>
      <c r="M53">
        <v>2</v>
      </c>
      <c r="N53">
        <v>1</v>
      </c>
      <c r="O53">
        <f t="shared" si="2"/>
        <v>0</v>
      </c>
      <c r="P53">
        <f t="shared" si="3"/>
        <v>20</v>
      </c>
      <c r="Q53">
        <f t="shared" si="0"/>
        <v>21</v>
      </c>
      <c r="R53" t="b">
        <f t="shared" si="4"/>
        <v>0</v>
      </c>
    </row>
    <row r="54" spans="1:18">
      <c r="A54">
        <v>52</v>
      </c>
      <c r="B54">
        <v>1</v>
      </c>
      <c r="C54">
        <v>1</v>
      </c>
      <c r="D54">
        <v>120</v>
      </c>
      <c r="E54">
        <v>325</v>
      </c>
      <c r="F54">
        <v>0</v>
      </c>
      <c r="G54">
        <v>1</v>
      </c>
      <c r="H54">
        <v>172</v>
      </c>
      <c r="I54">
        <v>0</v>
      </c>
      <c r="J54">
        <v>0.2</v>
      </c>
      <c r="K54">
        <v>2</v>
      </c>
      <c r="L54">
        <v>0</v>
      </c>
      <c r="M54">
        <v>2</v>
      </c>
      <c r="N54">
        <v>1</v>
      </c>
      <c r="O54">
        <f t="shared" si="2"/>
        <v>1</v>
      </c>
      <c r="P54">
        <f t="shared" si="3"/>
        <v>17</v>
      </c>
      <c r="Q54">
        <f t="shared" si="0"/>
        <v>18</v>
      </c>
      <c r="R54" t="b">
        <f t="shared" si="4"/>
        <v>0</v>
      </c>
    </row>
    <row r="55" spans="1:18" hidden="1">
      <c r="A55">
        <v>44</v>
      </c>
      <c r="B55">
        <v>1</v>
      </c>
      <c r="C55">
        <v>2</v>
      </c>
      <c r="D55">
        <v>140</v>
      </c>
      <c r="E55">
        <v>235</v>
      </c>
      <c r="F55">
        <v>0</v>
      </c>
      <c r="G55">
        <v>0</v>
      </c>
      <c r="H55">
        <v>180</v>
      </c>
      <c r="I55">
        <v>0</v>
      </c>
      <c r="J55">
        <v>0</v>
      </c>
      <c r="K55">
        <v>2</v>
      </c>
      <c r="L55">
        <v>0</v>
      </c>
      <c r="M55">
        <v>2</v>
      </c>
      <c r="N55">
        <v>1</v>
      </c>
      <c r="O55">
        <f t="shared" si="2"/>
        <v>0</v>
      </c>
      <c r="P55">
        <f t="shared" si="3"/>
        <v>122</v>
      </c>
      <c r="Q55">
        <f t="shared" si="0"/>
        <v>164</v>
      </c>
      <c r="R55" t="b">
        <f t="shared" si="4"/>
        <v>0</v>
      </c>
    </row>
    <row r="56" spans="1:18" hidden="1">
      <c r="A56">
        <v>47</v>
      </c>
      <c r="B56">
        <v>1</v>
      </c>
      <c r="C56">
        <v>2</v>
      </c>
      <c r="D56">
        <v>138</v>
      </c>
      <c r="E56">
        <v>257</v>
      </c>
      <c r="F56">
        <v>0</v>
      </c>
      <c r="G56">
        <v>0</v>
      </c>
      <c r="H56">
        <v>156</v>
      </c>
      <c r="I56">
        <v>0</v>
      </c>
      <c r="J56">
        <v>0</v>
      </c>
      <c r="K56">
        <v>2</v>
      </c>
      <c r="L56">
        <v>0</v>
      </c>
      <c r="M56">
        <v>2</v>
      </c>
      <c r="N56">
        <v>1</v>
      </c>
      <c r="O56">
        <f t="shared" si="2"/>
        <v>0</v>
      </c>
      <c r="P56">
        <f t="shared" si="3"/>
        <v>90</v>
      </c>
      <c r="Q56">
        <f t="shared" si="0"/>
        <v>113</v>
      </c>
      <c r="R56" t="b">
        <f t="shared" si="4"/>
        <v>0</v>
      </c>
    </row>
    <row r="57" spans="1:18">
      <c r="A57">
        <v>53</v>
      </c>
      <c r="B57">
        <v>0</v>
      </c>
      <c r="C57">
        <v>2</v>
      </c>
      <c r="D57">
        <v>128</v>
      </c>
      <c r="E57">
        <v>216</v>
      </c>
      <c r="F57">
        <v>0</v>
      </c>
      <c r="G57">
        <v>0</v>
      </c>
      <c r="H57">
        <v>115</v>
      </c>
      <c r="I57">
        <v>0</v>
      </c>
      <c r="J57">
        <v>0</v>
      </c>
      <c r="K57">
        <v>2</v>
      </c>
      <c r="L57">
        <v>0</v>
      </c>
      <c r="M57">
        <v>0</v>
      </c>
      <c r="N57">
        <v>1</v>
      </c>
      <c r="O57">
        <f t="shared" si="2"/>
        <v>1</v>
      </c>
      <c r="P57">
        <f t="shared" si="3"/>
        <v>155</v>
      </c>
      <c r="Q57">
        <f t="shared" si="0"/>
        <v>214</v>
      </c>
      <c r="R57" t="b">
        <f t="shared" si="4"/>
        <v>0</v>
      </c>
    </row>
    <row r="58" spans="1:18">
      <c r="A58">
        <v>53</v>
      </c>
      <c r="B58">
        <v>0</v>
      </c>
      <c r="C58">
        <v>0</v>
      </c>
      <c r="D58">
        <v>138</v>
      </c>
      <c r="E58">
        <v>234</v>
      </c>
      <c r="F58">
        <v>0</v>
      </c>
      <c r="G58">
        <v>0</v>
      </c>
      <c r="H58">
        <v>160</v>
      </c>
      <c r="I58">
        <v>0</v>
      </c>
      <c r="J58">
        <v>0</v>
      </c>
      <c r="K58">
        <v>2</v>
      </c>
      <c r="L58">
        <v>0</v>
      </c>
      <c r="M58">
        <v>2</v>
      </c>
      <c r="N58">
        <v>1</v>
      </c>
      <c r="O58">
        <f t="shared" si="2"/>
        <v>1</v>
      </c>
      <c r="P58">
        <f t="shared" si="3"/>
        <v>122</v>
      </c>
      <c r="Q58">
        <f t="shared" si="0"/>
        <v>166</v>
      </c>
      <c r="R58" t="b">
        <f t="shared" si="4"/>
        <v>0</v>
      </c>
    </row>
    <row r="59" spans="1:18">
      <c r="A59">
        <v>51</v>
      </c>
      <c r="B59">
        <v>0</v>
      </c>
      <c r="C59">
        <v>2</v>
      </c>
      <c r="D59">
        <v>130</v>
      </c>
      <c r="E59">
        <v>256</v>
      </c>
      <c r="F59">
        <v>0</v>
      </c>
      <c r="G59">
        <v>0</v>
      </c>
      <c r="H59">
        <v>149</v>
      </c>
      <c r="I59">
        <v>0</v>
      </c>
      <c r="J59">
        <v>0.5</v>
      </c>
      <c r="K59">
        <v>2</v>
      </c>
      <c r="L59">
        <v>0</v>
      </c>
      <c r="M59">
        <v>2</v>
      </c>
      <c r="N59">
        <v>1</v>
      </c>
      <c r="O59">
        <f t="shared" si="2"/>
        <v>1</v>
      </c>
      <c r="P59">
        <f t="shared" si="3"/>
        <v>90</v>
      </c>
      <c r="Q59">
        <f t="shared" si="0"/>
        <v>114</v>
      </c>
      <c r="R59" t="b">
        <f t="shared" si="4"/>
        <v>0</v>
      </c>
    </row>
    <row r="60" spans="1:18">
      <c r="A60">
        <v>66</v>
      </c>
      <c r="B60">
        <v>1</v>
      </c>
      <c r="C60">
        <v>0</v>
      </c>
      <c r="D60">
        <v>120</v>
      </c>
      <c r="E60">
        <v>302</v>
      </c>
      <c r="F60">
        <v>0</v>
      </c>
      <c r="G60">
        <v>0</v>
      </c>
      <c r="H60">
        <v>151</v>
      </c>
      <c r="I60">
        <v>0</v>
      </c>
      <c r="J60">
        <v>0.4</v>
      </c>
      <c r="K60">
        <v>1</v>
      </c>
      <c r="L60">
        <v>0</v>
      </c>
      <c r="M60">
        <v>2</v>
      </c>
      <c r="N60">
        <v>1</v>
      </c>
      <c r="O60">
        <f t="shared" si="2"/>
        <v>1</v>
      </c>
      <c r="P60">
        <f t="shared" si="3"/>
        <v>33</v>
      </c>
      <c r="Q60">
        <f t="shared" si="0"/>
        <v>42</v>
      </c>
      <c r="R60" t="b">
        <f t="shared" si="4"/>
        <v>0</v>
      </c>
    </row>
    <row r="61" spans="1:18">
      <c r="A61">
        <v>62</v>
      </c>
      <c r="B61">
        <v>1</v>
      </c>
      <c r="C61">
        <v>2</v>
      </c>
      <c r="D61">
        <v>130</v>
      </c>
      <c r="E61">
        <v>231</v>
      </c>
      <c r="F61">
        <v>0</v>
      </c>
      <c r="G61">
        <v>1</v>
      </c>
      <c r="H61">
        <v>146</v>
      </c>
      <c r="I61">
        <v>0</v>
      </c>
      <c r="J61">
        <v>1.8</v>
      </c>
      <c r="K61">
        <v>1</v>
      </c>
      <c r="L61">
        <v>3</v>
      </c>
      <c r="M61">
        <v>3</v>
      </c>
      <c r="N61">
        <v>1</v>
      </c>
      <c r="O61">
        <f t="shared" si="2"/>
        <v>1</v>
      </c>
      <c r="P61">
        <f t="shared" si="3"/>
        <v>131</v>
      </c>
      <c r="Q61">
        <f t="shared" si="0"/>
        <v>178</v>
      </c>
      <c r="R61" t="b">
        <f t="shared" si="4"/>
        <v>0</v>
      </c>
    </row>
    <row r="62" spans="1:18" hidden="1">
      <c r="A62">
        <v>44</v>
      </c>
      <c r="B62">
        <v>0</v>
      </c>
      <c r="C62">
        <v>2</v>
      </c>
      <c r="D62">
        <v>108</v>
      </c>
      <c r="E62">
        <v>141</v>
      </c>
      <c r="F62">
        <v>0</v>
      </c>
      <c r="G62">
        <v>1</v>
      </c>
      <c r="H62">
        <v>175</v>
      </c>
      <c r="I62">
        <v>0</v>
      </c>
      <c r="J62">
        <v>0.6</v>
      </c>
      <c r="K62">
        <v>1</v>
      </c>
      <c r="L62">
        <v>0</v>
      </c>
      <c r="M62">
        <v>2</v>
      </c>
      <c r="N62">
        <v>1</v>
      </c>
      <c r="O62">
        <f t="shared" si="2"/>
        <v>0</v>
      </c>
      <c r="P62">
        <f t="shared" si="3"/>
        <v>207</v>
      </c>
      <c r="Q62">
        <f t="shared" si="0"/>
        <v>301</v>
      </c>
      <c r="R62" t="b">
        <f t="shared" si="4"/>
        <v>0</v>
      </c>
    </row>
    <row r="63" spans="1:18">
      <c r="A63">
        <v>63</v>
      </c>
      <c r="B63">
        <v>0</v>
      </c>
      <c r="C63">
        <v>2</v>
      </c>
      <c r="D63">
        <v>135</v>
      </c>
      <c r="E63">
        <v>252</v>
      </c>
      <c r="F63">
        <v>0</v>
      </c>
      <c r="G63">
        <v>0</v>
      </c>
      <c r="H63">
        <v>172</v>
      </c>
      <c r="I63">
        <v>0</v>
      </c>
      <c r="J63">
        <v>0</v>
      </c>
      <c r="K63">
        <v>2</v>
      </c>
      <c r="L63">
        <v>0</v>
      </c>
      <c r="M63">
        <v>2</v>
      </c>
      <c r="N63">
        <v>1</v>
      </c>
      <c r="O63">
        <f t="shared" si="2"/>
        <v>1</v>
      </c>
      <c r="P63">
        <f t="shared" si="3"/>
        <v>98</v>
      </c>
      <c r="Q63">
        <f t="shared" si="0"/>
        <v>126</v>
      </c>
      <c r="R63" t="b">
        <f t="shared" si="4"/>
        <v>0</v>
      </c>
    </row>
    <row r="64" spans="1:18">
      <c r="A64">
        <v>52</v>
      </c>
      <c r="B64">
        <v>1</v>
      </c>
      <c r="C64">
        <v>1</v>
      </c>
      <c r="D64">
        <v>134</v>
      </c>
      <c r="E64">
        <v>201</v>
      </c>
      <c r="F64">
        <v>0</v>
      </c>
      <c r="G64">
        <v>1</v>
      </c>
      <c r="H64">
        <v>158</v>
      </c>
      <c r="I64">
        <v>0</v>
      </c>
      <c r="J64">
        <v>0.8</v>
      </c>
      <c r="K64">
        <v>2</v>
      </c>
      <c r="L64">
        <v>1</v>
      </c>
      <c r="M64">
        <v>2</v>
      </c>
      <c r="N64">
        <v>1</v>
      </c>
      <c r="O64">
        <f t="shared" si="2"/>
        <v>1</v>
      </c>
      <c r="P64">
        <f t="shared" si="3"/>
        <v>179</v>
      </c>
      <c r="Q64">
        <f t="shared" si="0"/>
        <v>250</v>
      </c>
      <c r="R64" t="b">
        <f t="shared" si="4"/>
        <v>0</v>
      </c>
    </row>
    <row r="65" spans="1:18" hidden="1">
      <c r="A65">
        <v>48</v>
      </c>
      <c r="B65">
        <v>1</v>
      </c>
      <c r="C65">
        <v>0</v>
      </c>
      <c r="D65">
        <v>122</v>
      </c>
      <c r="E65">
        <v>222</v>
      </c>
      <c r="F65">
        <v>0</v>
      </c>
      <c r="G65">
        <v>0</v>
      </c>
      <c r="H65">
        <v>186</v>
      </c>
      <c r="I65">
        <v>0</v>
      </c>
      <c r="J65">
        <v>0</v>
      </c>
      <c r="K65">
        <v>2</v>
      </c>
      <c r="L65">
        <v>0</v>
      </c>
      <c r="M65">
        <v>2</v>
      </c>
      <c r="N65">
        <v>1</v>
      </c>
      <c r="O65">
        <f t="shared" si="2"/>
        <v>0</v>
      </c>
      <c r="P65">
        <f t="shared" si="3"/>
        <v>148</v>
      </c>
      <c r="Q65">
        <f t="shared" si="0"/>
        <v>201</v>
      </c>
      <c r="R65" t="b">
        <f t="shared" si="4"/>
        <v>0</v>
      </c>
    </row>
    <row r="66" spans="1:18" hidden="1">
      <c r="A66">
        <v>45</v>
      </c>
      <c r="B66">
        <v>1</v>
      </c>
      <c r="C66">
        <v>0</v>
      </c>
      <c r="D66">
        <v>115</v>
      </c>
      <c r="E66">
        <v>260</v>
      </c>
      <c r="F66">
        <v>0</v>
      </c>
      <c r="G66">
        <v>0</v>
      </c>
      <c r="H66">
        <v>185</v>
      </c>
      <c r="I66">
        <v>0</v>
      </c>
      <c r="J66">
        <v>0</v>
      </c>
      <c r="K66">
        <v>2</v>
      </c>
      <c r="L66">
        <v>0</v>
      </c>
      <c r="M66">
        <v>2</v>
      </c>
      <c r="N66">
        <v>1</v>
      </c>
      <c r="O66">
        <f t="shared" si="2"/>
        <v>0</v>
      </c>
      <c r="P66">
        <f t="shared" si="3"/>
        <v>85</v>
      </c>
      <c r="Q66">
        <f t="shared" si="0"/>
        <v>107</v>
      </c>
      <c r="R66" t="b">
        <f t="shared" si="4"/>
        <v>0</v>
      </c>
    </row>
    <row r="67" spans="1:18" hidden="1">
      <c r="A67">
        <v>34</v>
      </c>
      <c r="B67">
        <v>1</v>
      </c>
      <c r="C67">
        <v>3</v>
      </c>
      <c r="D67">
        <v>118</v>
      </c>
      <c r="E67">
        <v>182</v>
      </c>
      <c r="F67">
        <v>0</v>
      </c>
      <c r="G67">
        <v>0</v>
      </c>
      <c r="H67">
        <v>174</v>
      </c>
      <c r="I67">
        <v>0</v>
      </c>
      <c r="J67">
        <v>0</v>
      </c>
      <c r="K67">
        <v>2</v>
      </c>
      <c r="L67">
        <v>0</v>
      </c>
      <c r="M67">
        <v>2</v>
      </c>
      <c r="N67">
        <v>1</v>
      </c>
      <c r="O67">
        <f t="shared" si="2"/>
        <v>0</v>
      </c>
      <c r="P67">
        <f t="shared" si="3"/>
        <v>197</v>
      </c>
      <c r="Q67">
        <f t="shared" si="0"/>
        <v>279</v>
      </c>
      <c r="R67" t="b">
        <f t="shared" si="4"/>
        <v>0</v>
      </c>
    </row>
    <row r="68" spans="1:18">
      <c r="A68">
        <v>57</v>
      </c>
      <c r="B68">
        <v>0</v>
      </c>
      <c r="C68">
        <v>0</v>
      </c>
      <c r="D68">
        <v>128</v>
      </c>
      <c r="E68">
        <v>303</v>
      </c>
      <c r="F68">
        <v>0</v>
      </c>
      <c r="G68">
        <v>0</v>
      </c>
      <c r="H68">
        <v>159</v>
      </c>
      <c r="I68">
        <v>0</v>
      </c>
      <c r="J68">
        <v>0</v>
      </c>
      <c r="K68">
        <v>2</v>
      </c>
      <c r="L68">
        <v>1</v>
      </c>
      <c r="M68">
        <v>2</v>
      </c>
      <c r="N68">
        <v>1</v>
      </c>
      <c r="O68">
        <f t="shared" si="2"/>
        <v>1</v>
      </c>
      <c r="P68">
        <f t="shared" si="3"/>
        <v>31</v>
      </c>
      <c r="Q68">
        <f t="shared" si="0"/>
        <v>39</v>
      </c>
      <c r="R68" t="b">
        <f t="shared" si="4"/>
        <v>0</v>
      </c>
    </row>
    <row r="69" spans="1:18">
      <c r="A69">
        <v>71</v>
      </c>
      <c r="B69">
        <v>0</v>
      </c>
      <c r="C69">
        <v>2</v>
      </c>
      <c r="D69">
        <v>110</v>
      </c>
      <c r="E69">
        <v>265</v>
      </c>
      <c r="F69">
        <v>1</v>
      </c>
      <c r="G69">
        <v>0</v>
      </c>
      <c r="H69">
        <v>130</v>
      </c>
      <c r="I69">
        <v>0</v>
      </c>
      <c r="J69">
        <v>0</v>
      </c>
      <c r="K69">
        <v>2</v>
      </c>
      <c r="L69">
        <v>1</v>
      </c>
      <c r="M69">
        <v>2</v>
      </c>
      <c r="N69">
        <v>1</v>
      </c>
      <c r="O69">
        <f t="shared" si="2"/>
        <v>1</v>
      </c>
      <c r="P69">
        <f t="shared" si="3"/>
        <v>78</v>
      </c>
      <c r="Q69">
        <f t="shared" si="0"/>
        <v>97</v>
      </c>
      <c r="R69" t="b">
        <f t="shared" si="4"/>
        <v>0</v>
      </c>
    </row>
    <row r="70" spans="1:18">
      <c r="A70">
        <v>54</v>
      </c>
      <c r="B70">
        <v>1</v>
      </c>
      <c r="C70">
        <v>1</v>
      </c>
      <c r="D70">
        <v>108</v>
      </c>
      <c r="E70">
        <v>309</v>
      </c>
      <c r="F70">
        <v>0</v>
      </c>
      <c r="G70">
        <v>1</v>
      </c>
      <c r="H70">
        <v>156</v>
      </c>
      <c r="I70">
        <v>0</v>
      </c>
      <c r="J70">
        <v>0</v>
      </c>
      <c r="K70">
        <v>2</v>
      </c>
      <c r="L70">
        <v>0</v>
      </c>
      <c r="M70">
        <v>3</v>
      </c>
      <c r="N70">
        <v>1</v>
      </c>
      <c r="O70">
        <f t="shared" si="2"/>
        <v>1</v>
      </c>
      <c r="P70">
        <f t="shared" si="3"/>
        <v>24</v>
      </c>
      <c r="Q70">
        <f t="shared" si="0"/>
        <v>29</v>
      </c>
      <c r="R70" t="b">
        <f t="shared" si="4"/>
        <v>0</v>
      </c>
    </row>
    <row r="71" spans="1:18">
      <c r="A71">
        <v>52</v>
      </c>
      <c r="B71">
        <v>1</v>
      </c>
      <c r="C71">
        <v>3</v>
      </c>
      <c r="D71">
        <v>118</v>
      </c>
      <c r="E71">
        <v>186</v>
      </c>
      <c r="F71">
        <v>0</v>
      </c>
      <c r="G71">
        <v>0</v>
      </c>
      <c r="H71">
        <v>190</v>
      </c>
      <c r="I71">
        <v>0</v>
      </c>
      <c r="J71">
        <v>0</v>
      </c>
      <c r="K71">
        <v>1</v>
      </c>
      <c r="L71">
        <v>0</v>
      </c>
      <c r="M71">
        <v>1</v>
      </c>
      <c r="N71">
        <v>1</v>
      </c>
      <c r="O71">
        <f t="shared" si="2"/>
        <v>1</v>
      </c>
      <c r="P71">
        <f t="shared" si="3"/>
        <v>194</v>
      </c>
      <c r="Q71">
        <f t="shared" si="0"/>
        <v>275</v>
      </c>
      <c r="R71" t="b">
        <f t="shared" si="4"/>
        <v>0</v>
      </c>
    </row>
    <row r="72" spans="1:18" hidden="1">
      <c r="A72">
        <v>41</v>
      </c>
      <c r="B72">
        <v>1</v>
      </c>
      <c r="C72">
        <v>1</v>
      </c>
      <c r="D72">
        <v>135</v>
      </c>
      <c r="E72">
        <v>203</v>
      </c>
      <c r="F72">
        <v>0</v>
      </c>
      <c r="G72">
        <v>1</v>
      </c>
      <c r="H72">
        <v>132</v>
      </c>
      <c r="I72">
        <v>0</v>
      </c>
      <c r="J72">
        <v>0</v>
      </c>
      <c r="K72">
        <v>1</v>
      </c>
      <c r="L72">
        <v>0</v>
      </c>
      <c r="M72">
        <v>1</v>
      </c>
      <c r="N72">
        <v>1</v>
      </c>
      <c r="O72">
        <f t="shared" si="2"/>
        <v>0</v>
      </c>
      <c r="P72">
        <f t="shared" si="3"/>
        <v>177</v>
      </c>
      <c r="Q72">
        <f t="shared" si="0"/>
        <v>247</v>
      </c>
      <c r="R72" t="b">
        <f t="shared" si="4"/>
        <v>0</v>
      </c>
    </row>
    <row r="73" spans="1:18">
      <c r="A73">
        <v>58</v>
      </c>
      <c r="B73">
        <v>1</v>
      </c>
      <c r="C73">
        <v>2</v>
      </c>
      <c r="D73">
        <v>140</v>
      </c>
      <c r="E73">
        <v>211</v>
      </c>
      <c r="F73">
        <v>1</v>
      </c>
      <c r="G73">
        <v>0</v>
      </c>
      <c r="H73">
        <v>165</v>
      </c>
      <c r="I73">
        <v>0</v>
      </c>
      <c r="J73">
        <v>0</v>
      </c>
      <c r="K73">
        <v>2</v>
      </c>
      <c r="L73">
        <v>0</v>
      </c>
      <c r="M73">
        <v>2</v>
      </c>
      <c r="N73">
        <v>1</v>
      </c>
      <c r="O73">
        <f t="shared" si="2"/>
        <v>1</v>
      </c>
      <c r="P73">
        <f t="shared" si="3"/>
        <v>164</v>
      </c>
      <c r="Q73">
        <f t="shared" ref="Q73:Q136" si="5">RANK(E73,$E$9:$E$311)</f>
        <v>226</v>
      </c>
      <c r="R73" t="b">
        <f t="shared" ref="R73:R104" si="6">Q73=P73</f>
        <v>0</v>
      </c>
    </row>
    <row r="74" spans="1:18" hidden="1">
      <c r="A74">
        <v>35</v>
      </c>
      <c r="B74">
        <v>0</v>
      </c>
      <c r="C74">
        <v>0</v>
      </c>
      <c r="D74">
        <v>138</v>
      </c>
      <c r="E74">
        <v>183</v>
      </c>
      <c r="F74">
        <v>0</v>
      </c>
      <c r="G74">
        <v>1</v>
      </c>
      <c r="H74">
        <v>182</v>
      </c>
      <c r="I74">
        <v>0</v>
      </c>
      <c r="J74">
        <v>1.4</v>
      </c>
      <c r="K74">
        <v>2</v>
      </c>
      <c r="L74">
        <v>0</v>
      </c>
      <c r="M74">
        <v>2</v>
      </c>
      <c r="N74">
        <v>1</v>
      </c>
      <c r="O74">
        <f t="shared" ref="O74:O137" si="7">--SUBTOTAL(103,A74)</f>
        <v>0</v>
      </c>
      <c r="P74">
        <f t="shared" ref="P74:P137" si="8">COUNTIFS($E$9:$E$311,"&gt;"&amp;$E74,$O$9:$O$311,1)+1</f>
        <v>197</v>
      </c>
      <c r="Q74">
        <f t="shared" si="5"/>
        <v>278</v>
      </c>
      <c r="R74" t="b">
        <f t="shared" ref="R74:R137" si="9">Q74=P74</f>
        <v>0</v>
      </c>
    </row>
    <row r="75" spans="1:18">
      <c r="A75">
        <v>51</v>
      </c>
      <c r="B75">
        <v>1</v>
      </c>
      <c r="C75">
        <v>2</v>
      </c>
      <c r="D75">
        <v>100</v>
      </c>
      <c r="E75">
        <v>222</v>
      </c>
      <c r="F75">
        <v>0</v>
      </c>
      <c r="G75">
        <v>1</v>
      </c>
      <c r="H75">
        <v>143</v>
      </c>
      <c r="I75">
        <v>1</v>
      </c>
      <c r="J75">
        <v>1.2</v>
      </c>
      <c r="K75">
        <v>1</v>
      </c>
      <c r="L75">
        <v>0</v>
      </c>
      <c r="M75">
        <v>2</v>
      </c>
      <c r="N75">
        <v>1</v>
      </c>
      <c r="O75">
        <f t="shared" si="7"/>
        <v>1</v>
      </c>
      <c r="P75">
        <f t="shared" si="8"/>
        <v>148</v>
      </c>
      <c r="Q75">
        <f t="shared" si="5"/>
        <v>201</v>
      </c>
      <c r="R75" t="b">
        <f t="shared" si="9"/>
        <v>0</v>
      </c>
    </row>
    <row r="76" spans="1:18" hidden="1">
      <c r="A76">
        <v>45</v>
      </c>
      <c r="B76">
        <v>0</v>
      </c>
      <c r="C76">
        <v>1</v>
      </c>
      <c r="D76">
        <v>130</v>
      </c>
      <c r="E76">
        <v>234</v>
      </c>
      <c r="F76">
        <v>0</v>
      </c>
      <c r="G76">
        <v>0</v>
      </c>
      <c r="H76">
        <v>175</v>
      </c>
      <c r="I76">
        <v>0</v>
      </c>
      <c r="J76">
        <v>0.6</v>
      </c>
      <c r="K76">
        <v>1</v>
      </c>
      <c r="L76">
        <v>0</v>
      </c>
      <c r="M76">
        <v>2</v>
      </c>
      <c r="N76">
        <v>1</v>
      </c>
      <c r="O76">
        <f t="shared" si="7"/>
        <v>0</v>
      </c>
      <c r="P76">
        <f t="shared" si="8"/>
        <v>122</v>
      </c>
      <c r="Q76">
        <f t="shared" si="5"/>
        <v>166</v>
      </c>
      <c r="R76" t="b">
        <f t="shared" si="9"/>
        <v>0</v>
      </c>
    </row>
    <row r="77" spans="1:18" hidden="1">
      <c r="A77">
        <v>44</v>
      </c>
      <c r="B77">
        <v>1</v>
      </c>
      <c r="C77">
        <v>1</v>
      </c>
      <c r="D77">
        <v>120</v>
      </c>
      <c r="E77">
        <v>220</v>
      </c>
      <c r="F77">
        <v>0</v>
      </c>
      <c r="G77">
        <v>1</v>
      </c>
      <c r="H77">
        <v>170</v>
      </c>
      <c r="I77">
        <v>0</v>
      </c>
      <c r="J77">
        <v>0</v>
      </c>
      <c r="K77">
        <v>2</v>
      </c>
      <c r="L77">
        <v>0</v>
      </c>
      <c r="M77">
        <v>2</v>
      </c>
      <c r="N77">
        <v>1</v>
      </c>
      <c r="O77">
        <f t="shared" si="7"/>
        <v>0</v>
      </c>
      <c r="P77">
        <f t="shared" si="8"/>
        <v>151</v>
      </c>
      <c r="Q77">
        <f t="shared" si="5"/>
        <v>205</v>
      </c>
      <c r="R77" t="b">
        <f t="shared" si="9"/>
        <v>0</v>
      </c>
    </row>
    <row r="78" spans="1:18">
      <c r="A78">
        <v>62</v>
      </c>
      <c r="B78">
        <v>0</v>
      </c>
      <c r="C78">
        <v>0</v>
      </c>
      <c r="D78">
        <v>124</v>
      </c>
      <c r="E78">
        <v>209</v>
      </c>
      <c r="F78">
        <v>0</v>
      </c>
      <c r="G78">
        <v>1</v>
      </c>
      <c r="H78">
        <v>163</v>
      </c>
      <c r="I78">
        <v>0</v>
      </c>
      <c r="J78">
        <v>0</v>
      </c>
      <c r="K78">
        <v>2</v>
      </c>
      <c r="L78">
        <v>0</v>
      </c>
      <c r="M78">
        <v>2</v>
      </c>
      <c r="N78">
        <v>1</v>
      </c>
      <c r="O78">
        <f t="shared" si="7"/>
        <v>1</v>
      </c>
      <c r="P78">
        <f t="shared" si="8"/>
        <v>167</v>
      </c>
      <c r="Q78">
        <f t="shared" si="5"/>
        <v>231</v>
      </c>
      <c r="R78" t="b">
        <f t="shared" si="9"/>
        <v>0</v>
      </c>
    </row>
    <row r="79" spans="1:18">
      <c r="A79">
        <v>54</v>
      </c>
      <c r="B79">
        <v>1</v>
      </c>
      <c r="C79">
        <v>2</v>
      </c>
      <c r="D79">
        <v>120</v>
      </c>
      <c r="E79">
        <v>258</v>
      </c>
      <c r="F79">
        <v>0</v>
      </c>
      <c r="G79">
        <v>0</v>
      </c>
      <c r="H79">
        <v>147</v>
      </c>
      <c r="I79">
        <v>0</v>
      </c>
      <c r="J79">
        <v>0.4</v>
      </c>
      <c r="K79">
        <v>1</v>
      </c>
      <c r="L79">
        <v>0</v>
      </c>
      <c r="M79">
        <v>3</v>
      </c>
      <c r="N79">
        <v>1</v>
      </c>
      <c r="O79">
        <f t="shared" si="7"/>
        <v>1</v>
      </c>
      <c r="P79">
        <f t="shared" si="8"/>
        <v>87</v>
      </c>
      <c r="Q79">
        <f t="shared" si="5"/>
        <v>110</v>
      </c>
      <c r="R79" t="b">
        <f t="shared" si="9"/>
        <v>0</v>
      </c>
    </row>
    <row r="80" spans="1:18">
      <c r="A80">
        <v>51</v>
      </c>
      <c r="B80">
        <v>1</v>
      </c>
      <c r="C80">
        <v>2</v>
      </c>
      <c r="D80">
        <v>94</v>
      </c>
      <c r="E80">
        <v>227</v>
      </c>
      <c r="F80">
        <v>0</v>
      </c>
      <c r="G80">
        <v>1</v>
      </c>
      <c r="H80">
        <v>154</v>
      </c>
      <c r="I80">
        <v>1</v>
      </c>
      <c r="J80">
        <v>0</v>
      </c>
      <c r="K80">
        <v>2</v>
      </c>
      <c r="L80">
        <v>1</v>
      </c>
      <c r="M80">
        <v>3</v>
      </c>
      <c r="N80">
        <v>1</v>
      </c>
      <c r="O80">
        <f t="shared" si="7"/>
        <v>1</v>
      </c>
      <c r="P80">
        <f t="shared" si="8"/>
        <v>139</v>
      </c>
      <c r="Q80">
        <f t="shared" si="5"/>
        <v>189</v>
      </c>
      <c r="R80" t="b">
        <f t="shared" si="9"/>
        <v>0</v>
      </c>
    </row>
    <row r="81" spans="1:18" hidden="1">
      <c r="A81">
        <v>29</v>
      </c>
      <c r="B81">
        <v>1</v>
      </c>
      <c r="C81">
        <v>1</v>
      </c>
      <c r="D81">
        <v>130</v>
      </c>
      <c r="E81">
        <v>204</v>
      </c>
      <c r="F81">
        <v>0</v>
      </c>
      <c r="G81">
        <v>0</v>
      </c>
      <c r="H81">
        <v>202</v>
      </c>
      <c r="I81">
        <v>0</v>
      </c>
      <c r="J81">
        <v>0</v>
      </c>
      <c r="K81">
        <v>2</v>
      </c>
      <c r="L81">
        <v>0</v>
      </c>
      <c r="M81">
        <v>2</v>
      </c>
      <c r="N81">
        <v>1</v>
      </c>
      <c r="O81">
        <f t="shared" si="7"/>
        <v>0</v>
      </c>
      <c r="P81">
        <f t="shared" si="8"/>
        <v>175</v>
      </c>
      <c r="Q81">
        <f t="shared" si="5"/>
        <v>241</v>
      </c>
      <c r="R81" t="b">
        <f t="shared" si="9"/>
        <v>0</v>
      </c>
    </row>
    <row r="82" spans="1:18">
      <c r="A82">
        <v>51</v>
      </c>
      <c r="B82">
        <v>1</v>
      </c>
      <c r="C82">
        <v>0</v>
      </c>
      <c r="D82">
        <v>140</v>
      </c>
      <c r="E82">
        <v>261</v>
      </c>
      <c r="F82">
        <v>0</v>
      </c>
      <c r="G82">
        <v>0</v>
      </c>
      <c r="H82">
        <v>186</v>
      </c>
      <c r="I82">
        <v>1</v>
      </c>
      <c r="J82">
        <v>0</v>
      </c>
      <c r="K82">
        <v>2</v>
      </c>
      <c r="L82">
        <v>0</v>
      </c>
      <c r="M82">
        <v>2</v>
      </c>
      <c r="N82">
        <v>1</v>
      </c>
      <c r="O82">
        <f t="shared" si="7"/>
        <v>1</v>
      </c>
      <c r="P82">
        <f t="shared" si="8"/>
        <v>83</v>
      </c>
      <c r="Q82">
        <f t="shared" si="5"/>
        <v>105</v>
      </c>
      <c r="R82" t="b">
        <f t="shared" si="9"/>
        <v>0</v>
      </c>
    </row>
    <row r="83" spans="1:18" hidden="1">
      <c r="A83">
        <v>43</v>
      </c>
      <c r="B83">
        <v>0</v>
      </c>
      <c r="C83">
        <v>2</v>
      </c>
      <c r="D83">
        <v>122</v>
      </c>
      <c r="E83">
        <v>213</v>
      </c>
      <c r="F83">
        <v>0</v>
      </c>
      <c r="G83">
        <v>1</v>
      </c>
      <c r="H83">
        <v>165</v>
      </c>
      <c r="I83">
        <v>0</v>
      </c>
      <c r="J83">
        <v>0.2</v>
      </c>
      <c r="K83">
        <v>1</v>
      </c>
      <c r="L83">
        <v>0</v>
      </c>
      <c r="M83">
        <v>2</v>
      </c>
      <c r="N83">
        <v>1</v>
      </c>
      <c r="O83">
        <f t="shared" si="7"/>
        <v>0</v>
      </c>
      <c r="P83">
        <f t="shared" si="8"/>
        <v>158</v>
      </c>
      <c r="Q83">
        <f t="shared" si="5"/>
        <v>219</v>
      </c>
      <c r="R83" t="b">
        <f t="shared" si="9"/>
        <v>0</v>
      </c>
    </row>
    <row r="84" spans="1:18">
      <c r="A84">
        <v>55</v>
      </c>
      <c r="B84">
        <v>0</v>
      </c>
      <c r="C84">
        <v>1</v>
      </c>
      <c r="D84">
        <v>135</v>
      </c>
      <c r="E84">
        <v>250</v>
      </c>
      <c r="F84">
        <v>0</v>
      </c>
      <c r="G84">
        <v>0</v>
      </c>
      <c r="H84">
        <v>161</v>
      </c>
      <c r="I84">
        <v>0</v>
      </c>
      <c r="J84">
        <v>1.4</v>
      </c>
      <c r="K84">
        <v>1</v>
      </c>
      <c r="L84">
        <v>0</v>
      </c>
      <c r="M84">
        <v>2</v>
      </c>
      <c r="N84">
        <v>1</v>
      </c>
      <c r="O84">
        <f t="shared" si="7"/>
        <v>1</v>
      </c>
      <c r="P84">
        <f t="shared" si="8"/>
        <v>99</v>
      </c>
      <c r="Q84">
        <f t="shared" si="5"/>
        <v>127</v>
      </c>
      <c r="R84" t="b">
        <f t="shared" si="9"/>
        <v>0</v>
      </c>
    </row>
    <row r="85" spans="1:18">
      <c r="A85">
        <v>51</v>
      </c>
      <c r="B85">
        <v>1</v>
      </c>
      <c r="C85">
        <v>2</v>
      </c>
      <c r="D85">
        <v>125</v>
      </c>
      <c r="E85">
        <v>245</v>
      </c>
      <c r="F85">
        <v>1</v>
      </c>
      <c r="G85">
        <v>0</v>
      </c>
      <c r="H85">
        <v>166</v>
      </c>
      <c r="I85">
        <v>0</v>
      </c>
      <c r="J85">
        <v>2.4</v>
      </c>
      <c r="K85">
        <v>1</v>
      </c>
      <c r="L85">
        <v>0</v>
      </c>
      <c r="M85">
        <v>2</v>
      </c>
      <c r="N85">
        <v>1</v>
      </c>
      <c r="O85">
        <f t="shared" si="7"/>
        <v>1</v>
      </c>
      <c r="P85">
        <f t="shared" si="8"/>
        <v>107</v>
      </c>
      <c r="Q85">
        <f t="shared" si="5"/>
        <v>140</v>
      </c>
      <c r="R85" t="b">
        <f t="shared" si="9"/>
        <v>0</v>
      </c>
    </row>
    <row r="86" spans="1:18">
      <c r="A86">
        <v>59</v>
      </c>
      <c r="B86">
        <v>1</v>
      </c>
      <c r="C86">
        <v>1</v>
      </c>
      <c r="D86">
        <v>140</v>
      </c>
      <c r="E86">
        <v>221</v>
      </c>
      <c r="F86">
        <v>0</v>
      </c>
      <c r="G86">
        <v>1</v>
      </c>
      <c r="H86">
        <v>164</v>
      </c>
      <c r="I86">
        <v>1</v>
      </c>
      <c r="J86">
        <v>0</v>
      </c>
      <c r="K86">
        <v>2</v>
      </c>
      <c r="L86">
        <v>0</v>
      </c>
      <c r="M86">
        <v>2</v>
      </c>
      <c r="N86">
        <v>1</v>
      </c>
      <c r="O86">
        <f t="shared" si="7"/>
        <v>1</v>
      </c>
      <c r="P86">
        <f t="shared" si="8"/>
        <v>149</v>
      </c>
      <c r="Q86">
        <f t="shared" si="5"/>
        <v>203</v>
      </c>
      <c r="R86" t="b">
        <f t="shared" si="9"/>
        <v>0</v>
      </c>
    </row>
    <row r="87" spans="1:18">
      <c r="A87">
        <v>52</v>
      </c>
      <c r="B87">
        <v>1</v>
      </c>
      <c r="C87">
        <v>1</v>
      </c>
      <c r="D87">
        <v>128</v>
      </c>
      <c r="E87">
        <v>205</v>
      </c>
      <c r="F87">
        <v>1</v>
      </c>
      <c r="G87">
        <v>1</v>
      </c>
      <c r="H87">
        <v>184</v>
      </c>
      <c r="I87">
        <v>0</v>
      </c>
      <c r="J87">
        <v>0</v>
      </c>
      <c r="K87">
        <v>2</v>
      </c>
      <c r="L87">
        <v>0</v>
      </c>
      <c r="M87">
        <v>2</v>
      </c>
      <c r="N87">
        <v>1</v>
      </c>
      <c r="O87">
        <f t="shared" si="7"/>
        <v>1</v>
      </c>
      <c r="P87">
        <f t="shared" si="8"/>
        <v>173</v>
      </c>
      <c r="Q87">
        <f t="shared" si="5"/>
        <v>239</v>
      </c>
      <c r="R87" t="b">
        <f t="shared" si="9"/>
        <v>0</v>
      </c>
    </row>
    <row r="88" spans="1:18">
      <c r="A88">
        <v>58</v>
      </c>
      <c r="B88">
        <v>1</v>
      </c>
      <c r="C88">
        <v>2</v>
      </c>
      <c r="D88">
        <v>105</v>
      </c>
      <c r="E88">
        <v>240</v>
      </c>
      <c r="F88">
        <v>0</v>
      </c>
      <c r="G88">
        <v>0</v>
      </c>
      <c r="H88">
        <v>154</v>
      </c>
      <c r="I88">
        <v>1</v>
      </c>
      <c r="J88">
        <v>0.6</v>
      </c>
      <c r="K88">
        <v>1</v>
      </c>
      <c r="L88">
        <v>0</v>
      </c>
      <c r="M88">
        <v>3</v>
      </c>
      <c r="N88">
        <v>1</v>
      </c>
      <c r="O88">
        <f t="shared" si="7"/>
        <v>1</v>
      </c>
      <c r="P88">
        <f t="shared" si="8"/>
        <v>112</v>
      </c>
      <c r="Q88">
        <f t="shared" si="5"/>
        <v>152</v>
      </c>
      <c r="R88" t="b">
        <f t="shared" si="9"/>
        <v>0</v>
      </c>
    </row>
    <row r="89" spans="1:18" hidden="1">
      <c r="A89">
        <v>41</v>
      </c>
      <c r="B89">
        <v>1</v>
      </c>
      <c r="C89">
        <v>2</v>
      </c>
      <c r="D89">
        <v>112</v>
      </c>
      <c r="E89">
        <v>250</v>
      </c>
      <c r="F89">
        <v>0</v>
      </c>
      <c r="G89">
        <v>1</v>
      </c>
      <c r="H89">
        <v>179</v>
      </c>
      <c r="I89">
        <v>0</v>
      </c>
      <c r="J89">
        <v>0</v>
      </c>
      <c r="K89">
        <v>2</v>
      </c>
      <c r="L89">
        <v>0</v>
      </c>
      <c r="M89">
        <v>2</v>
      </c>
      <c r="N89">
        <v>1</v>
      </c>
      <c r="O89">
        <f t="shared" si="7"/>
        <v>0</v>
      </c>
      <c r="P89">
        <f t="shared" si="8"/>
        <v>99</v>
      </c>
      <c r="Q89">
        <f t="shared" si="5"/>
        <v>127</v>
      </c>
      <c r="R89" t="b">
        <f t="shared" si="9"/>
        <v>0</v>
      </c>
    </row>
    <row r="90" spans="1:18" hidden="1">
      <c r="A90">
        <v>45</v>
      </c>
      <c r="B90">
        <v>1</v>
      </c>
      <c r="C90">
        <v>1</v>
      </c>
      <c r="D90">
        <v>128</v>
      </c>
      <c r="E90">
        <v>308</v>
      </c>
      <c r="F90">
        <v>0</v>
      </c>
      <c r="G90">
        <v>0</v>
      </c>
      <c r="H90">
        <v>170</v>
      </c>
      <c r="I90">
        <v>0</v>
      </c>
      <c r="J90">
        <v>0</v>
      </c>
      <c r="K90">
        <v>2</v>
      </c>
      <c r="L90">
        <v>0</v>
      </c>
      <c r="M90">
        <v>2</v>
      </c>
      <c r="N90">
        <v>1</v>
      </c>
      <c r="O90">
        <f t="shared" si="7"/>
        <v>0</v>
      </c>
      <c r="P90">
        <f t="shared" si="8"/>
        <v>26</v>
      </c>
      <c r="Q90">
        <f t="shared" si="5"/>
        <v>32</v>
      </c>
      <c r="R90" t="b">
        <f t="shared" si="9"/>
        <v>0</v>
      </c>
    </row>
    <row r="91" spans="1:18">
      <c r="A91">
        <v>60</v>
      </c>
      <c r="B91">
        <v>0</v>
      </c>
      <c r="C91">
        <v>2</v>
      </c>
      <c r="D91">
        <v>102</v>
      </c>
      <c r="E91">
        <v>318</v>
      </c>
      <c r="F91">
        <v>0</v>
      </c>
      <c r="G91">
        <v>1</v>
      </c>
      <c r="H91">
        <v>160</v>
      </c>
      <c r="I91">
        <v>0</v>
      </c>
      <c r="J91">
        <v>0</v>
      </c>
      <c r="K91">
        <v>2</v>
      </c>
      <c r="L91">
        <v>1</v>
      </c>
      <c r="M91">
        <v>2</v>
      </c>
      <c r="N91">
        <v>1</v>
      </c>
      <c r="O91">
        <f t="shared" si="7"/>
        <v>1</v>
      </c>
      <c r="P91">
        <f t="shared" si="8"/>
        <v>21</v>
      </c>
      <c r="Q91">
        <f t="shared" si="5"/>
        <v>23</v>
      </c>
      <c r="R91" t="b">
        <f t="shared" si="9"/>
        <v>0</v>
      </c>
    </row>
    <row r="92" spans="1:18">
      <c r="A92">
        <v>52</v>
      </c>
      <c r="B92">
        <v>1</v>
      </c>
      <c r="C92">
        <v>3</v>
      </c>
      <c r="D92">
        <v>152</v>
      </c>
      <c r="E92">
        <v>298</v>
      </c>
      <c r="F92">
        <v>1</v>
      </c>
      <c r="G92">
        <v>1</v>
      </c>
      <c r="H92">
        <v>178</v>
      </c>
      <c r="I92">
        <v>0</v>
      </c>
      <c r="J92">
        <v>1.2</v>
      </c>
      <c r="K92">
        <v>1</v>
      </c>
      <c r="L92">
        <v>0</v>
      </c>
      <c r="M92">
        <v>3</v>
      </c>
      <c r="N92">
        <v>1</v>
      </c>
      <c r="O92">
        <f t="shared" si="7"/>
        <v>1</v>
      </c>
      <c r="P92">
        <f t="shared" si="8"/>
        <v>38</v>
      </c>
      <c r="Q92">
        <f t="shared" si="5"/>
        <v>47</v>
      </c>
      <c r="R92" t="b">
        <f t="shared" si="9"/>
        <v>0</v>
      </c>
    </row>
    <row r="93" spans="1:18" hidden="1">
      <c r="A93">
        <v>42</v>
      </c>
      <c r="B93">
        <v>0</v>
      </c>
      <c r="C93">
        <v>0</v>
      </c>
      <c r="D93">
        <v>102</v>
      </c>
      <c r="E93">
        <v>265</v>
      </c>
      <c r="F93">
        <v>0</v>
      </c>
      <c r="G93">
        <v>0</v>
      </c>
      <c r="H93">
        <v>122</v>
      </c>
      <c r="I93">
        <v>0</v>
      </c>
      <c r="J93">
        <v>0.6</v>
      </c>
      <c r="K93">
        <v>1</v>
      </c>
      <c r="L93">
        <v>0</v>
      </c>
      <c r="M93">
        <v>2</v>
      </c>
      <c r="N93">
        <v>1</v>
      </c>
      <c r="O93">
        <f t="shared" si="7"/>
        <v>0</v>
      </c>
      <c r="P93">
        <f t="shared" si="8"/>
        <v>78</v>
      </c>
      <c r="Q93">
        <f t="shared" si="5"/>
        <v>97</v>
      </c>
      <c r="R93" t="b">
        <f t="shared" si="9"/>
        <v>0</v>
      </c>
    </row>
    <row r="94" spans="1:18">
      <c r="A94">
        <v>67</v>
      </c>
      <c r="B94">
        <v>0</v>
      </c>
      <c r="C94">
        <v>2</v>
      </c>
      <c r="D94">
        <v>115</v>
      </c>
      <c r="E94">
        <v>564</v>
      </c>
      <c r="F94">
        <v>0</v>
      </c>
      <c r="G94">
        <v>0</v>
      </c>
      <c r="H94">
        <v>160</v>
      </c>
      <c r="I94">
        <v>0</v>
      </c>
      <c r="J94">
        <v>1.6</v>
      </c>
      <c r="K94">
        <v>1</v>
      </c>
      <c r="L94">
        <v>0</v>
      </c>
      <c r="M94">
        <v>3</v>
      </c>
      <c r="N94">
        <v>1</v>
      </c>
      <c r="O94">
        <f t="shared" si="7"/>
        <v>1</v>
      </c>
      <c r="P94">
        <f t="shared" si="8"/>
        <v>1</v>
      </c>
      <c r="Q94">
        <f t="shared" si="5"/>
        <v>1</v>
      </c>
      <c r="R94" t="b">
        <f t="shared" si="9"/>
        <v>1</v>
      </c>
    </row>
    <row r="95" spans="1:18">
      <c r="A95">
        <v>68</v>
      </c>
      <c r="B95">
        <v>1</v>
      </c>
      <c r="C95">
        <v>2</v>
      </c>
      <c r="D95">
        <v>118</v>
      </c>
      <c r="E95">
        <v>277</v>
      </c>
      <c r="F95">
        <v>0</v>
      </c>
      <c r="G95">
        <v>1</v>
      </c>
      <c r="H95">
        <v>151</v>
      </c>
      <c r="I95">
        <v>0</v>
      </c>
      <c r="J95">
        <v>1</v>
      </c>
      <c r="K95">
        <v>2</v>
      </c>
      <c r="L95">
        <v>1</v>
      </c>
      <c r="M95">
        <v>3</v>
      </c>
      <c r="N95">
        <v>1</v>
      </c>
      <c r="O95">
        <f t="shared" si="7"/>
        <v>1</v>
      </c>
      <c r="P95">
        <f t="shared" si="8"/>
        <v>60</v>
      </c>
      <c r="Q95">
        <f t="shared" si="5"/>
        <v>72</v>
      </c>
      <c r="R95" t="b">
        <f t="shared" si="9"/>
        <v>0</v>
      </c>
    </row>
    <row r="96" spans="1:18" hidden="1">
      <c r="A96">
        <v>46</v>
      </c>
      <c r="B96">
        <v>1</v>
      </c>
      <c r="C96">
        <v>1</v>
      </c>
      <c r="D96">
        <v>101</v>
      </c>
      <c r="E96">
        <v>197</v>
      </c>
      <c r="F96">
        <v>1</v>
      </c>
      <c r="G96">
        <v>1</v>
      </c>
      <c r="H96">
        <v>156</v>
      </c>
      <c r="I96">
        <v>0</v>
      </c>
      <c r="J96">
        <v>0</v>
      </c>
      <c r="K96">
        <v>2</v>
      </c>
      <c r="L96">
        <v>0</v>
      </c>
      <c r="M96">
        <v>3</v>
      </c>
      <c r="N96">
        <v>1</v>
      </c>
      <c r="O96">
        <f t="shared" si="7"/>
        <v>0</v>
      </c>
      <c r="P96">
        <f t="shared" si="8"/>
        <v>183</v>
      </c>
      <c r="Q96">
        <f t="shared" si="5"/>
        <v>259</v>
      </c>
      <c r="R96" t="b">
        <f t="shared" si="9"/>
        <v>0</v>
      </c>
    </row>
    <row r="97" spans="1:18">
      <c r="A97">
        <v>54</v>
      </c>
      <c r="B97">
        <v>0</v>
      </c>
      <c r="C97">
        <v>2</v>
      </c>
      <c r="D97">
        <v>110</v>
      </c>
      <c r="E97">
        <v>214</v>
      </c>
      <c r="F97">
        <v>0</v>
      </c>
      <c r="G97">
        <v>1</v>
      </c>
      <c r="H97">
        <v>158</v>
      </c>
      <c r="I97">
        <v>0</v>
      </c>
      <c r="J97">
        <v>1.6</v>
      </c>
      <c r="K97">
        <v>1</v>
      </c>
      <c r="L97">
        <v>0</v>
      </c>
      <c r="M97">
        <v>2</v>
      </c>
      <c r="N97">
        <v>1</v>
      </c>
      <c r="O97">
        <f t="shared" si="7"/>
        <v>1</v>
      </c>
      <c r="P97">
        <f t="shared" si="8"/>
        <v>157</v>
      </c>
      <c r="Q97">
        <f t="shared" si="5"/>
        <v>217</v>
      </c>
      <c r="R97" t="b">
        <f t="shared" si="9"/>
        <v>0</v>
      </c>
    </row>
    <row r="98" spans="1:18">
      <c r="A98">
        <v>58</v>
      </c>
      <c r="B98">
        <v>0</v>
      </c>
      <c r="C98">
        <v>0</v>
      </c>
      <c r="D98">
        <v>100</v>
      </c>
      <c r="E98">
        <v>248</v>
      </c>
      <c r="F98">
        <v>0</v>
      </c>
      <c r="G98">
        <v>0</v>
      </c>
      <c r="H98">
        <v>122</v>
      </c>
      <c r="I98">
        <v>0</v>
      </c>
      <c r="J98">
        <v>1</v>
      </c>
      <c r="K98">
        <v>1</v>
      </c>
      <c r="L98">
        <v>0</v>
      </c>
      <c r="M98">
        <v>2</v>
      </c>
      <c r="N98">
        <v>1</v>
      </c>
      <c r="O98">
        <f t="shared" si="7"/>
        <v>1</v>
      </c>
      <c r="P98">
        <f t="shared" si="8"/>
        <v>102</v>
      </c>
      <c r="Q98">
        <f t="shared" si="5"/>
        <v>133</v>
      </c>
      <c r="R98" t="b">
        <f t="shared" si="9"/>
        <v>0</v>
      </c>
    </row>
    <row r="99" spans="1:18" hidden="1">
      <c r="A99">
        <v>48</v>
      </c>
      <c r="B99">
        <v>1</v>
      </c>
      <c r="C99">
        <v>2</v>
      </c>
      <c r="D99">
        <v>124</v>
      </c>
      <c r="E99">
        <v>255</v>
      </c>
      <c r="F99">
        <v>1</v>
      </c>
      <c r="G99">
        <v>1</v>
      </c>
      <c r="H99">
        <v>175</v>
      </c>
      <c r="I99">
        <v>0</v>
      </c>
      <c r="J99">
        <v>0</v>
      </c>
      <c r="K99">
        <v>2</v>
      </c>
      <c r="L99">
        <v>2</v>
      </c>
      <c r="M99">
        <v>2</v>
      </c>
      <c r="N99">
        <v>1</v>
      </c>
      <c r="O99">
        <f t="shared" si="7"/>
        <v>0</v>
      </c>
      <c r="P99">
        <f t="shared" si="8"/>
        <v>92</v>
      </c>
      <c r="Q99">
        <f t="shared" si="5"/>
        <v>117</v>
      </c>
      <c r="R99" t="b">
        <f t="shared" si="9"/>
        <v>0</v>
      </c>
    </row>
    <row r="100" spans="1:18">
      <c r="A100">
        <v>57</v>
      </c>
      <c r="B100">
        <v>1</v>
      </c>
      <c r="C100">
        <v>0</v>
      </c>
      <c r="D100">
        <v>132</v>
      </c>
      <c r="E100">
        <v>207</v>
      </c>
      <c r="F100">
        <v>0</v>
      </c>
      <c r="G100">
        <v>1</v>
      </c>
      <c r="H100">
        <v>168</v>
      </c>
      <c r="I100">
        <v>1</v>
      </c>
      <c r="J100">
        <v>0</v>
      </c>
      <c r="K100">
        <v>2</v>
      </c>
      <c r="L100">
        <v>0</v>
      </c>
      <c r="M100">
        <v>3</v>
      </c>
      <c r="N100">
        <v>1</v>
      </c>
      <c r="O100">
        <f t="shared" si="7"/>
        <v>1</v>
      </c>
      <c r="P100">
        <f t="shared" si="8"/>
        <v>169</v>
      </c>
      <c r="Q100">
        <f t="shared" si="5"/>
        <v>235</v>
      </c>
      <c r="R100" t="b">
        <f t="shared" si="9"/>
        <v>0</v>
      </c>
    </row>
    <row r="101" spans="1:18">
      <c r="A101">
        <v>52</v>
      </c>
      <c r="B101">
        <v>1</v>
      </c>
      <c r="C101">
        <v>2</v>
      </c>
      <c r="D101">
        <v>138</v>
      </c>
      <c r="E101">
        <v>223</v>
      </c>
      <c r="F101">
        <v>0</v>
      </c>
      <c r="G101">
        <v>1</v>
      </c>
      <c r="H101">
        <v>169</v>
      </c>
      <c r="I101">
        <v>0</v>
      </c>
      <c r="J101">
        <v>0</v>
      </c>
      <c r="K101">
        <v>2</v>
      </c>
      <c r="L101">
        <v>4</v>
      </c>
      <c r="M101">
        <v>2</v>
      </c>
      <c r="N101">
        <v>1</v>
      </c>
      <c r="O101">
        <f t="shared" si="7"/>
        <v>1</v>
      </c>
      <c r="P101">
        <f t="shared" si="8"/>
        <v>146</v>
      </c>
      <c r="Q101">
        <f t="shared" si="5"/>
        <v>198</v>
      </c>
      <c r="R101" t="b">
        <f t="shared" si="9"/>
        <v>0</v>
      </c>
    </row>
    <row r="102" spans="1:18">
      <c r="A102">
        <v>54</v>
      </c>
      <c r="B102">
        <v>0</v>
      </c>
      <c r="C102">
        <v>1</v>
      </c>
      <c r="D102">
        <v>132</v>
      </c>
      <c r="E102">
        <v>288</v>
      </c>
      <c r="F102">
        <v>1</v>
      </c>
      <c r="G102">
        <v>0</v>
      </c>
      <c r="H102">
        <v>159</v>
      </c>
      <c r="I102">
        <v>1</v>
      </c>
      <c r="J102">
        <v>0</v>
      </c>
      <c r="K102">
        <v>2</v>
      </c>
      <c r="L102">
        <v>1</v>
      </c>
      <c r="M102">
        <v>2</v>
      </c>
      <c r="N102">
        <v>1</v>
      </c>
      <c r="O102">
        <f t="shared" si="7"/>
        <v>1</v>
      </c>
      <c r="P102">
        <f t="shared" si="8"/>
        <v>46</v>
      </c>
      <c r="Q102">
        <f t="shared" si="5"/>
        <v>57</v>
      </c>
      <c r="R102" t="b">
        <f t="shared" si="9"/>
        <v>0</v>
      </c>
    </row>
    <row r="103" spans="1:18" hidden="1">
      <c r="A103">
        <v>45</v>
      </c>
      <c r="B103">
        <v>0</v>
      </c>
      <c r="C103">
        <v>1</v>
      </c>
      <c r="D103">
        <v>112</v>
      </c>
      <c r="E103">
        <v>160</v>
      </c>
      <c r="F103">
        <v>0</v>
      </c>
      <c r="G103">
        <v>1</v>
      </c>
      <c r="H103">
        <v>138</v>
      </c>
      <c r="I103">
        <v>0</v>
      </c>
      <c r="J103">
        <v>0</v>
      </c>
      <c r="K103">
        <v>1</v>
      </c>
      <c r="L103">
        <v>0</v>
      </c>
      <c r="M103">
        <v>2</v>
      </c>
      <c r="N103">
        <v>1</v>
      </c>
      <c r="O103">
        <f t="shared" si="7"/>
        <v>0</v>
      </c>
      <c r="P103">
        <f t="shared" si="8"/>
        <v>206</v>
      </c>
      <c r="Q103">
        <f t="shared" si="5"/>
        <v>297</v>
      </c>
      <c r="R103" t="b">
        <f t="shared" si="9"/>
        <v>0</v>
      </c>
    </row>
    <row r="104" spans="1:18">
      <c r="A104">
        <v>53</v>
      </c>
      <c r="B104">
        <v>1</v>
      </c>
      <c r="C104">
        <v>0</v>
      </c>
      <c r="D104">
        <v>142</v>
      </c>
      <c r="E104">
        <v>226</v>
      </c>
      <c r="F104">
        <v>0</v>
      </c>
      <c r="G104">
        <v>0</v>
      </c>
      <c r="H104">
        <v>111</v>
      </c>
      <c r="I104">
        <v>1</v>
      </c>
      <c r="J104">
        <v>0</v>
      </c>
      <c r="K104">
        <v>2</v>
      </c>
      <c r="L104">
        <v>0</v>
      </c>
      <c r="M104">
        <v>3</v>
      </c>
      <c r="N104">
        <v>1</v>
      </c>
      <c r="O104">
        <f t="shared" si="7"/>
        <v>1</v>
      </c>
      <c r="P104">
        <f t="shared" si="8"/>
        <v>141</v>
      </c>
      <c r="Q104">
        <f t="shared" si="5"/>
        <v>191</v>
      </c>
      <c r="R104" t="b">
        <f t="shared" si="9"/>
        <v>0</v>
      </c>
    </row>
    <row r="105" spans="1:18">
      <c r="A105">
        <v>62</v>
      </c>
      <c r="B105">
        <v>0</v>
      </c>
      <c r="C105">
        <v>0</v>
      </c>
      <c r="D105">
        <v>140</v>
      </c>
      <c r="E105">
        <v>394</v>
      </c>
      <c r="F105">
        <v>0</v>
      </c>
      <c r="G105">
        <v>0</v>
      </c>
      <c r="H105">
        <v>157</v>
      </c>
      <c r="I105">
        <v>0</v>
      </c>
      <c r="J105">
        <v>1.2</v>
      </c>
      <c r="K105">
        <v>1</v>
      </c>
      <c r="L105">
        <v>0</v>
      </c>
      <c r="M105">
        <v>2</v>
      </c>
      <c r="N105">
        <v>1</v>
      </c>
      <c r="O105">
        <f t="shared" si="7"/>
        <v>1</v>
      </c>
      <c r="P105">
        <f t="shared" si="8"/>
        <v>5</v>
      </c>
      <c r="Q105">
        <f t="shared" si="5"/>
        <v>5</v>
      </c>
      <c r="R105" t="b">
        <f t="shared" si="9"/>
        <v>1</v>
      </c>
    </row>
    <row r="106" spans="1:18">
      <c r="A106">
        <v>52</v>
      </c>
      <c r="B106">
        <v>1</v>
      </c>
      <c r="C106">
        <v>0</v>
      </c>
      <c r="D106">
        <v>108</v>
      </c>
      <c r="E106">
        <v>233</v>
      </c>
      <c r="F106">
        <v>1</v>
      </c>
      <c r="G106">
        <v>1</v>
      </c>
      <c r="H106">
        <v>147</v>
      </c>
      <c r="I106">
        <v>0</v>
      </c>
      <c r="J106">
        <v>0.1</v>
      </c>
      <c r="K106">
        <v>2</v>
      </c>
      <c r="L106">
        <v>3</v>
      </c>
      <c r="M106">
        <v>3</v>
      </c>
      <c r="N106">
        <v>1</v>
      </c>
      <c r="O106">
        <f t="shared" si="7"/>
        <v>1</v>
      </c>
      <c r="P106">
        <f t="shared" si="8"/>
        <v>127</v>
      </c>
      <c r="Q106">
        <f t="shared" si="5"/>
        <v>172</v>
      </c>
      <c r="R106" t="b">
        <f t="shared" si="9"/>
        <v>0</v>
      </c>
    </row>
    <row r="107" spans="1:18" hidden="1">
      <c r="A107">
        <v>43</v>
      </c>
      <c r="B107">
        <v>1</v>
      </c>
      <c r="C107">
        <v>2</v>
      </c>
      <c r="D107">
        <v>130</v>
      </c>
      <c r="E107">
        <v>315</v>
      </c>
      <c r="F107">
        <v>0</v>
      </c>
      <c r="G107">
        <v>1</v>
      </c>
      <c r="H107">
        <v>162</v>
      </c>
      <c r="I107">
        <v>0</v>
      </c>
      <c r="J107">
        <v>1.9</v>
      </c>
      <c r="K107">
        <v>2</v>
      </c>
      <c r="L107">
        <v>1</v>
      </c>
      <c r="M107">
        <v>2</v>
      </c>
      <c r="N107">
        <v>1</v>
      </c>
      <c r="O107">
        <f t="shared" si="7"/>
        <v>0</v>
      </c>
      <c r="P107">
        <f t="shared" si="8"/>
        <v>23</v>
      </c>
      <c r="Q107">
        <f t="shared" si="5"/>
        <v>25</v>
      </c>
      <c r="R107" t="b">
        <f t="shared" si="9"/>
        <v>0</v>
      </c>
    </row>
    <row r="108" spans="1:18">
      <c r="A108">
        <v>53</v>
      </c>
      <c r="B108">
        <v>1</v>
      </c>
      <c r="C108">
        <v>2</v>
      </c>
      <c r="D108">
        <v>130</v>
      </c>
      <c r="E108">
        <v>246</v>
      </c>
      <c r="F108">
        <v>1</v>
      </c>
      <c r="G108">
        <v>0</v>
      </c>
      <c r="H108">
        <v>173</v>
      </c>
      <c r="I108">
        <v>0</v>
      </c>
      <c r="J108">
        <v>0</v>
      </c>
      <c r="K108">
        <v>2</v>
      </c>
      <c r="L108">
        <v>3</v>
      </c>
      <c r="M108">
        <v>2</v>
      </c>
      <c r="N108">
        <v>1</v>
      </c>
      <c r="O108">
        <f t="shared" si="7"/>
        <v>1</v>
      </c>
      <c r="P108">
        <f t="shared" si="8"/>
        <v>104</v>
      </c>
      <c r="Q108">
        <f t="shared" si="5"/>
        <v>137</v>
      </c>
      <c r="R108" t="b">
        <f t="shared" si="9"/>
        <v>0</v>
      </c>
    </row>
    <row r="109" spans="1:18" hidden="1">
      <c r="A109">
        <v>42</v>
      </c>
      <c r="B109">
        <v>1</v>
      </c>
      <c r="C109">
        <v>3</v>
      </c>
      <c r="D109">
        <v>148</v>
      </c>
      <c r="E109">
        <v>244</v>
      </c>
      <c r="F109">
        <v>0</v>
      </c>
      <c r="G109">
        <v>0</v>
      </c>
      <c r="H109">
        <v>178</v>
      </c>
      <c r="I109">
        <v>0</v>
      </c>
      <c r="J109">
        <v>0.8</v>
      </c>
      <c r="K109">
        <v>2</v>
      </c>
      <c r="L109">
        <v>2</v>
      </c>
      <c r="M109">
        <v>2</v>
      </c>
      <c r="N109">
        <v>1</v>
      </c>
      <c r="O109">
        <f t="shared" si="7"/>
        <v>0</v>
      </c>
      <c r="P109">
        <f t="shared" si="8"/>
        <v>109</v>
      </c>
      <c r="Q109">
        <f t="shared" si="5"/>
        <v>143</v>
      </c>
      <c r="R109" t="b">
        <f t="shared" si="9"/>
        <v>0</v>
      </c>
    </row>
    <row r="110" spans="1:18">
      <c r="A110">
        <v>59</v>
      </c>
      <c r="B110">
        <v>1</v>
      </c>
      <c r="C110">
        <v>3</v>
      </c>
      <c r="D110">
        <v>178</v>
      </c>
      <c r="E110">
        <v>270</v>
      </c>
      <c r="F110">
        <v>0</v>
      </c>
      <c r="G110">
        <v>0</v>
      </c>
      <c r="H110">
        <v>145</v>
      </c>
      <c r="I110">
        <v>0</v>
      </c>
      <c r="J110">
        <v>4.2</v>
      </c>
      <c r="K110">
        <v>0</v>
      </c>
      <c r="L110">
        <v>0</v>
      </c>
      <c r="M110">
        <v>3</v>
      </c>
      <c r="N110">
        <v>1</v>
      </c>
      <c r="O110">
        <f t="shared" si="7"/>
        <v>1</v>
      </c>
      <c r="P110">
        <f t="shared" si="8"/>
        <v>68</v>
      </c>
      <c r="Q110">
        <f t="shared" si="5"/>
        <v>84</v>
      </c>
      <c r="R110" t="b">
        <f t="shared" si="9"/>
        <v>0</v>
      </c>
    </row>
    <row r="111" spans="1:18">
      <c r="A111">
        <v>63</v>
      </c>
      <c r="B111">
        <v>0</v>
      </c>
      <c r="C111">
        <v>1</v>
      </c>
      <c r="D111">
        <v>140</v>
      </c>
      <c r="E111">
        <v>195</v>
      </c>
      <c r="F111">
        <v>0</v>
      </c>
      <c r="G111">
        <v>1</v>
      </c>
      <c r="H111">
        <v>179</v>
      </c>
      <c r="I111">
        <v>0</v>
      </c>
      <c r="J111">
        <v>0</v>
      </c>
      <c r="K111">
        <v>2</v>
      </c>
      <c r="L111">
        <v>2</v>
      </c>
      <c r="M111">
        <v>2</v>
      </c>
      <c r="N111">
        <v>1</v>
      </c>
      <c r="O111">
        <f t="shared" si="7"/>
        <v>1</v>
      </c>
      <c r="P111">
        <f t="shared" si="8"/>
        <v>188</v>
      </c>
      <c r="Q111">
        <f t="shared" si="5"/>
        <v>267</v>
      </c>
      <c r="R111" t="b">
        <f t="shared" si="9"/>
        <v>0</v>
      </c>
    </row>
    <row r="112" spans="1:18" hidden="1">
      <c r="A112">
        <v>42</v>
      </c>
      <c r="B112">
        <v>1</v>
      </c>
      <c r="C112">
        <v>2</v>
      </c>
      <c r="D112">
        <v>120</v>
      </c>
      <c r="E112">
        <v>240</v>
      </c>
      <c r="F112">
        <v>1</v>
      </c>
      <c r="G112">
        <v>1</v>
      </c>
      <c r="H112">
        <v>194</v>
      </c>
      <c r="I112">
        <v>0</v>
      </c>
      <c r="J112">
        <v>0.8</v>
      </c>
      <c r="K112">
        <v>0</v>
      </c>
      <c r="L112">
        <v>0</v>
      </c>
      <c r="M112">
        <v>3</v>
      </c>
      <c r="N112">
        <v>1</v>
      </c>
      <c r="O112">
        <f t="shared" si="7"/>
        <v>0</v>
      </c>
      <c r="P112">
        <f t="shared" si="8"/>
        <v>112</v>
      </c>
      <c r="Q112">
        <f t="shared" si="5"/>
        <v>152</v>
      </c>
      <c r="R112" t="b">
        <f t="shared" si="9"/>
        <v>0</v>
      </c>
    </row>
    <row r="113" spans="1:18" hidden="1">
      <c r="A113">
        <v>50</v>
      </c>
      <c r="B113">
        <v>1</v>
      </c>
      <c r="C113">
        <v>2</v>
      </c>
      <c r="D113">
        <v>129</v>
      </c>
      <c r="E113">
        <v>196</v>
      </c>
      <c r="F113">
        <v>0</v>
      </c>
      <c r="G113">
        <v>1</v>
      </c>
      <c r="H113">
        <v>163</v>
      </c>
      <c r="I113">
        <v>0</v>
      </c>
      <c r="J113">
        <v>0</v>
      </c>
      <c r="K113">
        <v>2</v>
      </c>
      <c r="L113">
        <v>0</v>
      </c>
      <c r="M113">
        <v>2</v>
      </c>
      <c r="N113">
        <v>1</v>
      </c>
      <c r="O113">
        <f t="shared" si="7"/>
        <v>0</v>
      </c>
      <c r="P113">
        <f t="shared" si="8"/>
        <v>187</v>
      </c>
      <c r="Q113">
        <f t="shared" si="5"/>
        <v>265</v>
      </c>
      <c r="R113" t="b">
        <f t="shared" si="9"/>
        <v>0</v>
      </c>
    </row>
    <row r="114" spans="1:18">
      <c r="A114">
        <v>68</v>
      </c>
      <c r="B114">
        <v>0</v>
      </c>
      <c r="C114">
        <v>2</v>
      </c>
      <c r="D114">
        <v>120</v>
      </c>
      <c r="E114">
        <v>211</v>
      </c>
      <c r="F114">
        <v>0</v>
      </c>
      <c r="G114">
        <v>0</v>
      </c>
      <c r="H114">
        <v>115</v>
      </c>
      <c r="I114">
        <v>0</v>
      </c>
      <c r="J114">
        <v>1.5</v>
      </c>
      <c r="K114">
        <v>1</v>
      </c>
      <c r="L114">
        <v>0</v>
      </c>
      <c r="M114">
        <v>2</v>
      </c>
      <c r="N114">
        <v>1</v>
      </c>
      <c r="O114">
        <f t="shared" si="7"/>
        <v>1</v>
      </c>
      <c r="P114">
        <f t="shared" si="8"/>
        <v>164</v>
      </c>
      <c r="Q114">
        <f t="shared" si="5"/>
        <v>226</v>
      </c>
      <c r="R114" t="b">
        <f t="shared" si="9"/>
        <v>0</v>
      </c>
    </row>
    <row r="115" spans="1:18">
      <c r="A115">
        <v>69</v>
      </c>
      <c r="B115">
        <v>1</v>
      </c>
      <c r="C115">
        <v>3</v>
      </c>
      <c r="D115">
        <v>160</v>
      </c>
      <c r="E115">
        <v>234</v>
      </c>
      <c r="F115">
        <v>1</v>
      </c>
      <c r="G115">
        <v>0</v>
      </c>
      <c r="H115">
        <v>131</v>
      </c>
      <c r="I115">
        <v>0</v>
      </c>
      <c r="J115">
        <v>0.1</v>
      </c>
      <c r="K115">
        <v>1</v>
      </c>
      <c r="L115">
        <v>1</v>
      </c>
      <c r="M115">
        <v>2</v>
      </c>
      <c r="N115">
        <v>1</v>
      </c>
      <c r="O115">
        <f t="shared" si="7"/>
        <v>1</v>
      </c>
      <c r="P115">
        <f t="shared" si="8"/>
        <v>122</v>
      </c>
      <c r="Q115">
        <f t="shared" si="5"/>
        <v>166</v>
      </c>
      <c r="R115" t="b">
        <f t="shared" si="9"/>
        <v>0</v>
      </c>
    </row>
    <row r="116" spans="1:18" hidden="1">
      <c r="A116">
        <v>45</v>
      </c>
      <c r="B116">
        <v>0</v>
      </c>
      <c r="C116">
        <v>0</v>
      </c>
      <c r="D116">
        <v>138</v>
      </c>
      <c r="E116">
        <v>236</v>
      </c>
      <c r="F116">
        <v>0</v>
      </c>
      <c r="G116">
        <v>0</v>
      </c>
      <c r="H116">
        <v>152</v>
      </c>
      <c r="I116">
        <v>1</v>
      </c>
      <c r="J116">
        <v>0.2</v>
      </c>
      <c r="K116">
        <v>1</v>
      </c>
      <c r="L116">
        <v>0</v>
      </c>
      <c r="M116">
        <v>2</v>
      </c>
      <c r="N116">
        <v>1</v>
      </c>
      <c r="O116">
        <f t="shared" si="7"/>
        <v>0</v>
      </c>
      <c r="P116">
        <f t="shared" si="8"/>
        <v>120</v>
      </c>
      <c r="Q116">
        <f t="shared" si="5"/>
        <v>161</v>
      </c>
      <c r="R116" t="b">
        <f t="shared" si="9"/>
        <v>0</v>
      </c>
    </row>
    <row r="117" spans="1:18" hidden="1">
      <c r="A117">
        <v>50</v>
      </c>
      <c r="B117">
        <v>0</v>
      </c>
      <c r="C117">
        <v>1</v>
      </c>
      <c r="D117">
        <v>120</v>
      </c>
      <c r="E117">
        <v>244</v>
      </c>
      <c r="F117">
        <v>0</v>
      </c>
      <c r="G117">
        <v>1</v>
      </c>
      <c r="H117">
        <v>162</v>
      </c>
      <c r="I117">
        <v>0</v>
      </c>
      <c r="J117">
        <v>1.1000000000000001</v>
      </c>
      <c r="K117">
        <v>2</v>
      </c>
      <c r="L117">
        <v>0</v>
      </c>
      <c r="M117">
        <v>2</v>
      </c>
      <c r="N117">
        <v>1</v>
      </c>
      <c r="O117">
        <f t="shared" si="7"/>
        <v>0</v>
      </c>
      <c r="P117">
        <f t="shared" si="8"/>
        <v>109</v>
      </c>
      <c r="Q117">
        <f t="shared" si="5"/>
        <v>143</v>
      </c>
      <c r="R117" t="b">
        <f t="shared" si="9"/>
        <v>0</v>
      </c>
    </row>
    <row r="118" spans="1:18" hidden="1">
      <c r="A118">
        <v>50</v>
      </c>
      <c r="B118">
        <v>0</v>
      </c>
      <c r="C118">
        <v>0</v>
      </c>
      <c r="D118">
        <v>110</v>
      </c>
      <c r="E118">
        <v>254</v>
      </c>
      <c r="F118">
        <v>0</v>
      </c>
      <c r="G118">
        <v>0</v>
      </c>
      <c r="H118">
        <v>159</v>
      </c>
      <c r="I118">
        <v>0</v>
      </c>
      <c r="J118">
        <v>0</v>
      </c>
      <c r="K118">
        <v>2</v>
      </c>
      <c r="L118">
        <v>0</v>
      </c>
      <c r="M118">
        <v>2</v>
      </c>
      <c r="N118">
        <v>1</v>
      </c>
      <c r="O118">
        <f t="shared" si="7"/>
        <v>0</v>
      </c>
      <c r="P118">
        <f t="shared" si="8"/>
        <v>93</v>
      </c>
      <c r="Q118">
        <f t="shared" si="5"/>
        <v>119</v>
      </c>
      <c r="R118" t="b">
        <f t="shared" si="9"/>
        <v>0</v>
      </c>
    </row>
    <row r="119" spans="1:18">
      <c r="A119">
        <v>64</v>
      </c>
      <c r="B119">
        <v>0</v>
      </c>
      <c r="C119">
        <v>0</v>
      </c>
      <c r="D119">
        <v>180</v>
      </c>
      <c r="E119">
        <v>325</v>
      </c>
      <c r="F119">
        <v>0</v>
      </c>
      <c r="G119">
        <v>1</v>
      </c>
      <c r="H119">
        <v>154</v>
      </c>
      <c r="I119">
        <v>1</v>
      </c>
      <c r="J119">
        <v>0</v>
      </c>
      <c r="K119">
        <v>2</v>
      </c>
      <c r="L119">
        <v>0</v>
      </c>
      <c r="M119">
        <v>2</v>
      </c>
      <c r="N119">
        <v>1</v>
      </c>
      <c r="O119">
        <f t="shared" si="7"/>
        <v>1</v>
      </c>
      <c r="P119">
        <f t="shared" si="8"/>
        <v>17</v>
      </c>
      <c r="Q119">
        <f t="shared" si="5"/>
        <v>18</v>
      </c>
      <c r="R119" t="b">
        <f t="shared" si="9"/>
        <v>0</v>
      </c>
    </row>
    <row r="120" spans="1:18">
      <c r="A120">
        <v>57</v>
      </c>
      <c r="B120">
        <v>1</v>
      </c>
      <c r="C120">
        <v>2</v>
      </c>
      <c r="D120">
        <v>150</v>
      </c>
      <c r="E120">
        <v>126</v>
      </c>
      <c r="F120">
        <v>1</v>
      </c>
      <c r="G120">
        <v>1</v>
      </c>
      <c r="H120">
        <v>173</v>
      </c>
      <c r="I120">
        <v>0</v>
      </c>
      <c r="J120">
        <v>0.2</v>
      </c>
      <c r="K120">
        <v>2</v>
      </c>
      <c r="L120">
        <v>1</v>
      </c>
      <c r="M120">
        <v>3</v>
      </c>
      <c r="N120">
        <v>1</v>
      </c>
      <c r="O120">
        <f t="shared" si="7"/>
        <v>1</v>
      </c>
      <c r="P120">
        <f t="shared" si="8"/>
        <v>208</v>
      </c>
      <c r="Q120">
        <f t="shared" si="5"/>
        <v>303</v>
      </c>
      <c r="R120" t="b">
        <f t="shared" si="9"/>
        <v>0</v>
      </c>
    </row>
    <row r="121" spans="1:18">
      <c r="A121">
        <v>64</v>
      </c>
      <c r="B121">
        <v>0</v>
      </c>
      <c r="C121">
        <v>2</v>
      </c>
      <c r="D121">
        <v>140</v>
      </c>
      <c r="E121">
        <v>313</v>
      </c>
      <c r="F121">
        <v>0</v>
      </c>
      <c r="G121">
        <v>1</v>
      </c>
      <c r="H121">
        <v>133</v>
      </c>
      <c r="I121">
        <v>0</v>
      </c>
      <c r="J121">
        <v>0.2</v>
      </c>
      <c r="K121">
        <v>2</v>
      </c>
      <c r="L121">
        <v>0</v>
      </c>
      <c r="M121">
        <v>3</v>
      </c>
      <c r="N121">
        <v>1</v>
      </c>
      <c r="O121">
        <f t="shared" si="7"/>
        <v>1</v>
      </c>
      <c r="P121">
        <f t="shared" si="8"/>
        <v>23</v>
      </c>
      <c r="Q121">
        <f t="shared" si="5"/>
        <v>27</v>
      </c>
      <c r="R121" t="b">
        <f t="shared" si="9"/>
        <v>0</v>
      </c>
    </row>
    <row r="122" spans="1:18" hidden="1">
      <c r="A122">
        <v>43</v>
      </c>
      <c r="B122">
        <v>1</v>
      </c>
      <c r="C122">
        <v>0</v>
      </c>
      <c r="D122">
        <v>110</v>
      </c>
      <c r="E122">
        <v>211</v>
      </c>
      <c r="F122">
        <v>0</v>
      </c>
      <c r="G122">
        <v>1</v>
      </c>
      <c r="H122">
        <v>161</v>
      </c>
      <c r="I122">
        <v>0</v>
      </c>
      <c r="J122">
        <v>0</v>
      </c>
      <c r="K122">
        <v>2</v>
      </c>
      <c r="L122">
        <v>0</v>
      </c>
      <c r="M122">
        <v>3</v>
      </c>
      <c r="N122">
        <v>1</v>
      </c>
      <c r="O122">
        <f t="shared" si="7"/>
        <v>0</v>
      </c>
      <c r="P122">
        <f t="shared" si="8"/>
        <v>164</v>
      </c>
      <c r="Q122">
        <f t="shared" si="5"/>
        <v>226</v>
      </c>
      <c r="R122" t="b">
        <f t="shared" si="9"/>
        <v>0</v>
      </c>
    </row>
    <row r="123" spans="1:18">
      <c r="A123">
        <v>55</v>
      </c>
      <c r="B123">
        <v>1</v>
      </c>
      <c r="C123">
        <v>1</v>
      </c>
      <c r="D123">
        <v>130</v>
      </c>
      <c r="E123">
        <v>262</v>
      </c>
      <c r="F123">
        <v>0</v>
      </c>
      <c r="G123">
        <v>1</v>
      </c>
      <c r="H123">
        <v>155</v>
      </c>
      <c r="I123">
        <v>0</v>
      </c>
      <c r="J123">
        <v>0</v>
      </c>
      <c r="K123">
        <v>2</v>
      </c>
      <c r="L123">
        <v>0</v>
      </c>
      <c r="M123">
        <v>2</v>
      </c>
      <c r="N123">
        <v>1</v>
      </c>
      <c r="O123">
        <f t="shared" si="7"/>
        <v>1</v>
      </c>
      <c r="P123">
        <f t="shared" si="8"/>
        <v>82</v>
      </c>
      <c r="Q123">
        <f t="shared" si="5"/>
        <v>104</v>
      </c>
      <c r="R123" t="b">
        <f t="shared" si="9"/>
        <v>0</v>
      </c>
    </row>
    <row r="124" spans="1:18" hidden="1">
      <c r="A124">
        <v>37</v>
      </c>
      <c r="B124">
        <v>0</v>
      </c>
      <c r="C124">
        <v>2</v>
      </c>
      <c r="D124">
        <v>120</v>
      </c>
      <c r="E124">
        <v>215</v>
      </c>
      <c r="F124">
        <v>0</v>
      </c>
      <c r="G124">
        <v>1</v>
      </c>
      <c r="H124">
        <v>170</v>
      </c>
      <c r="I124">
        <v>0</v>
      </c>
      <c r="J124">
        <v>0</v>
      </c>
      <c r="K124">
        <v>2</v>
      </c>
      <c r="L124">
        <v>0</v>
      </c>
      <c r="M124">
        <v>2</v>
      </c>
      <c r="N124">
        <v>1</v>
      </c>
      <c r="O124">
        <f t="shared" si="7"/>
        <v>0</v>
      </c>
      <c r="P124">
        <f t="shared" si="8"/>
        <v>157</v>
      </c>
      <c r="Q124">
        <f t="shared" si="5"/>
        <v>216</v>
      </c>
      <c r="R124" t="b">
        <f t="shared" si="9"/>
        <v>0</v>
      </c>
    </row>
    <row r="125" spans="1:18" hidden="1">
      <c r="A125">
        <v>41</v>
      </c>
      <c r="B125">
        <v>1</v>
      </c>
      <c r="C125">
        <v>2</v>
      </c>
      <c r="D125">
        <v>130</v>
      </c>
      <c r="E125">
        <v>214</v>
      </c>
      <c r="F125">
        <v>0</v>
      </c>
      <c r="G125">
        <v>0</v>
      </c>
      <c r="H125">
        <v>168</v>
      </c>
      <c r="I125">
        <v>0</v>
      </c>
      <c r="J125">
        <v>2</v>
      </c>
      <c r="K125">
        <v>1</v>
      </c>
      <c r="L125">
        <v>0</v>
      </c>
      <c r="M125">
        <v>2</v>
      </c>
      <c r="N125">
        <v>1</v>
      </c>
      <c r="O125">
        <f t="shared" si="7"/>
        <v>0</v>
      </c>
      <c r="P125">
        <f t="shared" si="8"/>
        <v>157</v>
      </c>
      <c r="Q125">
        <f t="shared" si="5"/>
        <v>217</v>
      </c>
      <c r="R125" t="b">
        <f t="shared" si="9"/>
        <v>0</v>
      </c>
    </row>
    <row r="126" spans="1:18">
      <c r="A126">
        <v>56</v>
      </c>
      <c r="B126">
        <v>1</v>
      </c>
      <c r="C126">
        <v>3</v>
      </c>
      <c r="D126">
        <v>120</v>
      </c>
      <c r="E126">
        <v>193</v>
      </c>
      <c r="F126">
        <v>0</v>
      </c>
      <c r="G126">
        <v>0</v>
      </c>
      <c r="H126">
        <v>162</v>
      </c>
      <c r="I126">
        <v>0</v>
      </c>
      <c r="J126">
        <v>1.9</v>
      </c>
      <c r="K126">
        <v>1</v>
      </c>
      <c r="L126">
        <v>0</v>
      </c>
      <c r="M126">
        <v>3</v>
      </c>
      <c r="N126">
        <v>1</v>
      </c>
      <c r="O126">
        <f t="shared" si="7"/>
        <v>1</v>
      </c>
      <c r="P126">
        <f t="shared" si="8"/>
        <v>189</v>
      </c>
      <c r="Q126">
        <f t="shared" si="5"/>
        <v>268</v>
      </c>
      <c r="R126" t="b">
        <f t="shared" si="9"/>
        <v>0</v>
      </c>
    </row>
    <row r="127" spans="1:18" hidden="1">
      <c r="A127">
        <v>46</v>
      </c>
      <c r="B127">
        <v>0</v>
      </c>
      <c r="C127">
        <v>1</v>
      </c>
      <c r="D127">
        <v>105</v>
      </c>
      <c r="E127">
        <v>204</v>
      </c>
      <c r="F127">
        <v>0</v>
      </c>
      <c r="G127">
        <v>1</v>
      </c>
      <c r="H127">
        <v>172</v>
      </c>
      <c r="I127">
        <v>0</v>
      </c>
      <c r="J127">
        <v>0</v>
      </c>
      <c r="K127">
        <v>2</v>
      </c>
      <c r="L127">
        <v>0</v>
      </c>
      <c r="M127">
        <v>2</v>
      </c>
      <c r="N127">
        <v>1</v>
      </c>
      <c r="O127">
        <f t="shared" si="7"/>
        <v>0</v>
      </c>
      <c r="P127">
        <f t="shared" si="8"/>
        <v>175</v>
      </c>
      <c r="Q127">
        <f t="shared" si="5"/>
        <v>241</v>
      </c>
      <c r="R127" t="b">
        <f t="shared" si="9"/>
        <v>0</v>
      </c>
    </row>
    <row r="128" spans="1:18" hidden="1">
      <c r="A128">
        <v>46</v>
      </c>
      <c r="B128">
        <v>0</v>
      </c>
      <c r="C128">
        <v>0</v>
      </c>
      <c r="D128">
        <v>138</v>
      </c>
      <c r="E128">
        <v>243</v>
      </c>
      <c r="F128">
        <v>0</v>
      </c>
      <c r="G128">
        <v>0</v>
      </c>
      <c r="H128">
        <v>152</v>
      </c>
      <c r="I128">
        <v>1</v>
      </c>
      <c r="J128">
        <v>0</v>
      </c>
      <c r="K128">
        <v>1</v>
      </c>
      <c r="L128">
        <v>0</v>
      </c>
      <c r="M128">
        <v>2</v>
      </c>
      <c r="N128">
        <v>1</v>
      </c>
      <c r="O128">
        <f t="shared" si="7"/>
        <v>0</v>
      </c>
      <c r="P128">
        <f t="shared" si="8"/>
        <v>110</v>
      </c>
      <c r="Q128">
        <f t="shared" si="5"/>
        <v>146</v>
      </c>
      <c r="R128" t="b">
        <f t="shared" si="9"/>
        <v>0</v>
      </c>
    </row>
    <row r="129" spans="1:18">
      <c r="A129">
        <v>64</v>
      </c>
      <c r="B129">
        <v>0</v>
      </c>
      <c r="C129">
        <v>0</v>
      </c>
      <c r="D129">
        <v>130</v>
      </c>
      <c r="E129">
        <v>303</v>
      </c>
      <c r="F129">
        <v>0</v>
      </c>
      <c r="G129">
        <v>1</v>
      </c>
      <c r="H129">
        <v>122</v>
      </c>
      <c r="I129">
        <v>0</v>
      </c>
      <c r="J129">
        <v>2</v>
      </c>
      <c r="K129">
        <v>1</v>
      </c>
      <c r="L129">
        <v>2</v>
      </c>
      <c r="M129">
        <v>2</v>
      </c>
      <c r="N129">
        <v>1</v>
      </c>
      <c r="O129">
        <f t="shared" si="7"/>
        <v>1</v>
      </c>
      <c r="P129">
        <f t="shared" si="8"/>
        <v>31</v>
      </c>
      <c r="Q129">
        <f t="shared" si="5"/>
        <v>39</v>
      </c>
      <c r="R129" t="b">
        <f t="shared" si="9"/>
        <v>0</v>
      </c>
    </row>
    <row r="130" spans="1:18">
      <c r="A130">
        <v>59</v>
      </c>
      <c r="B130">
        <v>1</v>
      </c>
      <c r="C130">
        <v>0</v>
      </c>
      <c r="D130">
        <v>138</v>
      </c>
      <c r="E130">
        <v>271</v>
      </c>
      <c r="F130">
        <v>0</v>
      </c>
      <c r="G130">
        <v>0</v>
      </c>
      <c r="H130">
        <v>182</v>
      </c>
      <c r="I130">
        <v>0</v>
      </c>
      <c r="J130">
        <v>0</v>
      </c>
      <c r="K130">
        <v>2</v>
      </c>
      <c r="L130">
        <v>0</v>
      </c>
      <c r="M130">
        <v>2</v>
      </c>
      <c r="N130">
        <v>1</v>
      </c>
      <c r="O130">
        <f t="shared" si="7"/>
        <v>1</v>
      </c>
      <c r="P130">
        <f t="shared" si="8"/>
        <v>67</v>
      </c>
      <c r="Q130">
        <f t="shared" si="5"/>
        <v>82</v>
      </c>
      <c r="R130" t="b">
        <f t="shared" si="9"/>
        <v>0</v>
      </c>
    </row>
    <row r="131" spans="1:18" hidden="1">
      <c r="A131">
        <v>41</v>
      </c>
      <c r="B131">
        <v>0</v>
      </c>
      <c r="C131">
        <v>2</v>
      </c>
      <c r="D131">
        <v>112</v>
      </c>
      <c r="E131">
        <v>268</v>
      </c>
      <c r="F131">
        <v>0</v>
      </c>
      <c r="G131">
        <v>0</v>
      </c>
      <c r="H131">
        <v>172</v>
      </c>
      <c r="I131">
        <v>1</v>
      </c>
      <c r="J131">
        <v>0</v>
      </c>
      <c r="K131">
        <v>2</v>
      </c>
      <c r="L131">
        <v>0</v>
      </c>
      <c r="M131">
        <v>2</v>
      </c>
      <c r="N131">
        <v>1</v>
      </c>
      <c r="O131">
        <f t="shared" si="7"/>
        <v>0</v>
      </c>
      <c r="P131">
        <f t="shared" si="8"/>
        <v>74</v>
      </c>
      <c r="Q131">
        <f t="shared" si="5"/>
        <v>91</v>
      </c>
      <c r="R131" t="b">
        <f t="shared" si="9"/>
        <v>0</v>
      </c>
    </row>
    <row r="132" spans="1:18">
      <c r="A132">
        <v>54</v>
      </c>
      <c r="B132">
        <v>0</v>
      </c>
      <c r="C132">
        <v>2</v>
      </c>
      <c r="D132">
        <v>108</v>
      </c>
      <c r="E132">
        <v>267</v>
      </c>
      <c r="F132">
        <v>0</v>
      </c>
      <c r="G132">
        <v>0</v>
      </c>
      <c r="H132">
        <v>167</v>
      </c>
      <c r="I132">
        <v>0</v>
      </c>
      <c r="J132">
        <v>0</v>
      </c>
      <c r="K132">
        <v>2</v>
      </c>
      <c r="L132">
        <v>0</v>
      </c>
      <c r="M132">
        <v>2</v>
      </c>
      <c r="N132">
        <v>1</v>
      </c>
      <c r="O132">
        <f t="shared" si="7"/>
        <v>1</v>
      </c>
      <c r="P132">
        <f t="shared" si="8"/>
        <v>75</v>
      </c>
      <c r="Q132">
        <f t="shared" si="5"/>
        <v>93</v>
      </c>
      <c r="R132" t="b">
        <f t="shared" si="9"/>
        <v>0</v>
      </c>
    </row>
    <row r="133" spans="1:18" hidden="1">
      <c r="A133">
        <v>39</v>
      </c>
      <c r="B133">
        <v>0</v>
      </c>
      <c r="C133">
        <v>2</v>
      </c>
      <c r="D133">
        <v>94</v>
      </c>
      <c r="E133">
        <v>199</v>
      </c>
      <c r="F133">
        <v>0</v>
      </c>
      <c r="G133">
        <v>1</v>
      </c>
      <c r="H133">
        <v>179</v>
      </c>
      <c r="I133">
        <v>0</v>
      </c>
      <c r="J133">
        <v>0</v>
      </c>
      <c r="K133">
        <v>2</v>
      </c>
      <c r="L133">
        <v>0</v>
      </c>
      <c r="M133">
        <v>2</v>
      </c>
      <c r="N133">
        <v>1</v>
      </c>
      <c r="O133">
        <f t="shared" si="7"/>
        <v>0</v>
      </c>
      <c r="P133">
        <f t="shared" si="8"/>
        <v>182</v>
      </c>
      <c r="Q133">
        <f t="shared" si="5"/>
        <v>254</v>
      </c>
      <c r="R133" t="b">
        <f t="shared" si="9"/>
        <v>0</v>
      </c>
    </row>
    <row r="134" spans="1:18" hidden="1">
      <c r="A134">
        <v>34</v>
      </c>
      <c r="B134">
        <v>0</v>
      </c>
      <c r="C134">
        <v>1</v>
      </c>
      <c r="D134">
        <v>118</v>
      </c>
      <c r="E134">
        <v>210</v>
      </c>
      <c r="F134">
        <v>0</v>
      </c>
      <c r="G134">
        <v>1</v>
      </c>
      <c r="H134">
        <v>192</v>
      </c>
      <c r="I134">
        <v>0</v>
      </c>
      <c r="J134">
        <v>0.7</v>
      </c>
      <c r="K134">
        <v>2</v>
      </c>
      <c r="L134">
        <v>0</v>
      </c>
      <c r="M134">
        <v>2</v>
      </c>
      <c r="N134">
        <v>1</v>
      </c>
      <c r="O134">
        <f t="shared" si="7"/>
        <v>0</v>
      </c>
      <c r="P134">
        <f t="shared" si="8"/>
        <v>167</v>
      </c>
      <c r="Q134">
        <f t="shared" si="5"/>
        <v>230</v>
      </c>
      <c r="R134" t="b">
        <f t="shared" si="9"/>
        <v>0</v>
      </c>
    </row>
    <row r="135" spans="1:18" hidden="1">
      <c r="A135">
        <v>47</v>
      </c>
      <c r="B135">
        <v>1</v>
      </c>
      <c r="C135">
        <v>0</v>
      </c>
      <c r="D135">
        <v>112</v>
      </c>
      <c r="E135">
        <v>204</v>
      </c>
      <c r="F135">
        <v>0</v>
      </c>
      <c r="G135">
        <v>1</v>
      </c>
      <c r="H135">
        <v>143</v>
      </c>
      <c r="I135">
        <v>0</v>
      </c>
      <c r="J135">
        <v>0.1</v>
      </c>
      <c r="K135">
        <v>2</v>
      </c>
      <c r="L135">
        <v>0</v>
      </c>
      <c r="M135">
        <v>2</v>
      </c>
      <c r="N135">
        <v>1</v>
      </c>
      <c r="O135">
        <f t="shared" si="7"/>
        <v>0</v>
      </c>
      <c r="P135">
        <f t="shared" si="8"/>
        <v>175</v>
      </c>
      <c r="Q135">
        <f t="shared" si="5"/>
        <v>241</v>
      </c>
      <c r="R135" t="b">
        <f t="shared" si="9"/>
        <v>0</v>
      </c>
    </row>
    <row r="136" spans="1:18">
      <c r="A136">
        <v>67</v>
      </c>
      <c r="B136">
        <v>0</v>
      </c>
      <c r="C136">
        <v>2</v>
      </c>
      <c r="D136">
        <v>152</v>
      </c>
      <c r="E136">
        <v>277</v>
      </c>
      <c r="F136">
        <v>0</v>
      </c>
      <c r="G136">
        <v>1</v>
      </c>
      <c r="H136">
        <v>172</v>
      </c>
      <c r="I136">
        <v>0</v>
      </c>
      <c r="J136">
        <v>0</v>
      </c>
      <c r="K136">
        <v>2</v>
      </c>
      <c r="L136">
        <v>1</v>
      </c>
      <c r="M136">
        <v>2</v>
      </c>
      <c r="N136">
        <v>1</v>
      </c>
      <c r="O136">
        <f t="shared" si="7"/>
        <v>1</v>
      </c>
      <c r="P136">
        <f t="shared" si="8"/>
        <v>60</v>
      </c>
      <c r="Q136">
        <f t="shared" si="5"/>
        <v>72</v>
      </c>
      <c r="R136" t="b">
        <f t="shared" si="9"/>
        <v>0</v>
      </c>
    </row>
    <row r="137" spans="1:18">
      <c r="A137">
        <v>52</v>
      </c>
      <c r="B137">
        <v>0</v>
      </c>
      <c r="C137">
        <v>2</v>
      </c>
      <c r="D137">
        <v>136</v>
      </c>
      <c r="E137">
        <v>196</v>
      </c>
      <c r="F137">
        <v>0</v>
      </c>
      <c r="G137">
        <v>0</v>
      </c>
      <c r="H137">
        <v>169</v>
      </c>
      <c r="I137">
        <v>0</v>
      </c>
      <c r="J137">
        <v>0.1</v>
      </c>
      <c r="K137">
        <v>1</v>
      </c>
      <c r="L137">
        <v>0</v>
      </c>
      <c r="M137">
        <v>2</v>
      </c>
      <c r="N137">
        <v>1</v>
      </c>
      <c r="O137">
        <f t="shared" si="7"/>
        <v>1</v>
      </c>
      <c r="P137">
        <f t="shared" si="8"/>
        <v>187</v>
      </c>
      <c r="Q137">
        <f t="shared" ref="Q137:Q200" si="10">RANK(E137,$E$9:$E$311)</f>
        <v>265</v>
      </c>
      <c r="R137" t="b">
        <f t="shared" si="9"/>
        <v>0</v>
      </c>
    </row>
    <row r="138" spans="1:18">
      <c r="A138">
        <v>74</v>
      </c>
      <c r="B138">
        <v>0</v>
      </c>
      <c r="C138">
        <v>1</v>
      </c>
      <c r="D138">
        <v>120</v>
      </c>
      <c r="E138">
        <v>269</v>
      </c>
      <c r="F138">
        <v>0</v>
      </c>
      <c r="G138">
        <v>0</v>
      </c>
      <c r="H138">
        <v>121</v>
      </c>
      <c r="I138">
        <v>1</v>
      </c>
      <c r="J138">
        <v>0.2</v>
      </c>
      <c r="K138">
        <v>2</v>
      </c>
      <c r="L138">
        <v>1</v>
      </c>
      <c r="M138">
        <v>2</v>
      </c>
      <c r="N138">
        <v>1</v>
      </c>
      <c r="O138">
        <f t="shared" ref="O138:O201" si="11">--SUBTOTAL(103,A138)</f>
        <v>1</v>
      </c>
      <c r="P138">
        <f t="shared" ref="P138:P201" si="12">COUNTIFS($E$9:$E$311,"&gt;"&amp;$E138,$O$9:$O$311,1)+1</f>
        <v>70</v>
      </c>
      <c r="Q138">
        <f t="shared" si="10"/>
        <v>86</v>
      </c>
      <c r="R138" t="b">
        <f t="shared" ref="R138:R201" si="13">Q138=P138</f>
        <v>0</v>
      </c>
    </row>
    <row r="139" spans="1:18">
      <c r="A139">
        <v>54</v>
      </c>
      <c r="B139">
        <v>0</v>
      </c>
      <c r="C139">
        <v>2</v>
      </c>
      <c r="D139">
        <v>160</v>
      </c>
      <c r="E139">
        <v>201</v>
      </c>
      <c r="F139">
        <v>0</v>
      </c>
      <c r="G139">
        <v>1</v>
      </c>
      <c r="H139">
        <v>163</v>
      </c>
      <c r="I139">
        <v>0</v>
      </c>
      <c r="J139">
        <v>0</v>
      </c>
      <c r="K139">
        <v>2</v>
      </c>
      <c r="L139">
        <v>1</v>
      </c>
      <c r="M139">
        <v>2</v>
      </c>
      <c r="N139">
        <v>1</v>
      </c>
      <c r="O139">
        <f t="shared" si="11"/>
        <v>1</v>
      </c>
      <c r="P139">
        <f t="shared" si="12"/>
        <v>179</v>
      </c>
      <c r="Q139">
        <f t="shared" si="10"/>
        <v>250</v>
      </c>
      <c r="R139" t="b">
        <f t="shared" si="13"/>
        <v>0</v>
      </c>
    </row>
    <row r="140" spans="1:18" hidden="1">
      <c r="A140">
        <v>49</v>
      </c>
      <c r="B140">
        <v>0</v>
      </c>
      <c r="C140">
        <v>1</v>
      </c>
      <c r="D140">
        <v>134</v>
      </c>
      <c r="E140">
        <v>271</v>
      </c>
      <c r="F140">
        <v>0</v>
      </c>
      <c r="G140">
        <v>1</v>
      </c>
      <c r="H140">
        <v>162</v>
      </c>
      <c r="I140">
        <v>0</v>
      </c>
      <c r="J140">
        <v>0</v>
      </c>
      <c r="K140">
        <v>1</v>
      </c>
      <c r="L140">
        <v>0</v>
      </c>
      <c r="M140">
        <v>2</v>
      </c>
      <c r="N140">
        <v>1</v>
      </c>
      <c r="O140">
        <f t="shared" si="11"/>
        <v>0</v>
      </c>
      <c r="P140">
        <f t="shared" si="12"/>
        <v>67</v>
      </c>
      <c r="Q140">
        <f t="shared" si="10"/>
        <v>82</v>
      </c>
      <c r="R140" t="b">
        <f t="shared" si="13"/>
        <v>0</v>
      </c>
    </row>
    <row r="141" spans="1:18" hidden="1">
      <c r="A141">
        <v>42</v>
      </c>
      <c r="B141">
        <v>1</v>
      </c>
      <c r="C141">
        <v>1</v>
      </c>
      <c r="D141">
        <v>120</v>
      </c>
      <c r="E141">
        <v>295</v>
      </c>
      <c r="F141">
        <v>0</v>
      </c>
      <c r="G141">
        <v>1</v>
      </c>
      <c r="H141">
        <v>162</v>
      </c>
      <c r="I141">
        <v>0</v>
      </c>
      <c r="J141">
        <v>0</v>
      </c>
      <c r="K141">
        <v>2</v>
      </c>
      <c r="L141">
        <v>0</v>
      </c>
      <c r="M141">
        <v>2</v>
      </c>
      <c r="N141">
        <v>1</v>
      </c>
      <c r="O141">
        <f t="shared" si="11"/>
        <v>0</v>
      </c>
      <c r="P141">
        <f t="shared" si="12"/>
        <v>40</v>
      </c>
      <c r="Q141">
        <f t="shared" si="10"/>
        <v>49</v>
      </c>
      <c r="R141" t="b">
        <f t="shared" si="13"/>
        <v>0</v>
      </c>
    </row>
    <row r="142" spans="1:18" hidden="1">
      <c r="A142">
        <v>41</v>
      </c>
      <c r="B142">
        <v>1</v>
      </c>
      <c r="C142">
        <v>1</v>
      </c>
      <c r="D142">
        <v>110</v>
      </c>
      <c r="E142">
        <v>235</v>
      </c>
      <c r="F142">
        <v>0</v>
      </c>
      <c r="G142">
        <v>1</v>
      </c>
      <c r="H142">
        <v>153</v>
      </c>
      <c r="I142">
        <v>0</v>
      </c>
      <c r="J142">
        <v>0</v>
      </c>
      <c r="K142">
        <v>2</v>
      </c>
      <c r="L142">
        <v>0</v>
      </c>
      <c r="M142">
        <v>2</v>
      </c>
      <c r="N142">
        <v>1</v>
      </c>
      <c r="O142">
        <f t="shared" si="11"/>
        <v>0</v>
      </c>
      <c r="P142">
        <f t="shared" si="12"/>
        <v>122</v>
      </c>
      <c r="Q142">
        <f t="shared" si="10"/>
        <v>164</v>
      </c>
      <c r="R142" t="b">
        <f t="shared" si="13"/>
        <v>0</v>
      </c>
    </row>
    <row r="143" spans="1:18" hidden="1">
      <c r="A143">
        <v>41</v>
      </c>
      <c r="B143">
        <v>0</v>
      </c>
      <c r="C143">
        <v>1</v>
      </c>
      <c r="D143">
        <v>126</v>
      </c>
      <c r="E143">
        <v>306</v>
      </c>
      <c r="F143">
        <v>0</v>
      </c>
      <c r="G143">
        <v>1</v>
      </c>
      <c r="H143">
        <v>163</v>
      </c>
      <c r="I143">
        <v>0</v>
      </c>
      <c r="J143">
        <v>0</v>
      </c>
      <c r="K143">
        <v>2</v>
      </c>
      <c r="L143">
        <v>0</v>
      </c>
      <c r="M143">
        <v>2</v>
      </c>
      <c r="N143">
        <v>1</v>
      </c>
      <c r="O143">
        <f t="shared" si="11"/>
        <v>0</v>
      </c>
      <c r="P143">
        <f t="shared" si="12"/>
        <v>28</v>
      </c>
      <c r="Q143">
        <f t="shared" si="10"/>
        <v>35</v>
      </c>
      <c r="R143" t="b">
        <f t="shared" si="13"/>
        <v>0</v>
      </c>
    </row>
    <row r="144" spans="1:18" hidden="1">
      <c r="A144">
        <v>49</v>
      </c>
      <c r="B144">
        <v>0</v>
      </c>
      <c r="C144">
        <v>0</v>
      </c>
      <c r="D144">
        <v>130</v>
      </c>
      <c r="E144">
        <v>269</v>
      </c>
      <c r="F144">
        <v>0</v>
      </c>
      <c r="G144">
        <v>1</v>
      </c>
      <c r="H144">
        <v>163</v>
      </c>
      <c r="I144">
        <v>0</v>
      </c>
      <c r="J144">
        <v>0</v>
      </c>
      <c r="K144">
        <v>2</v>
      </c>
      <c r="L144">
        <v>0</v>
      </c>
      <c r="M144">
        <v>2</v>
      </c>
      <c r="N144">
        <v>1</v>
      </c>
      <c r="O144">
        <f t="shared" si="11"/>
        <v>0</v>
      </c>
      <c r="P144">
        <f t="shared" si="12"/>
        <v>70</v>
      </c>
      <c r="Q144">
        <f t="shared" si="10"/>
        <v>86</v>
      </c>
      <c r="R144" t="b">
        <f t="shared" si="13"/>
        <v>0</v>
      </c>
    </row>
    <row r="145" spans="1:18">
      <c r="A145">
        <v>60</v>
      </c>
      <c r="B145">
        <v>0</v>
      </c>
      <c r="C145">
        <v>2</v>
      </c>
      <c r="D145">
        <v>120</v>
      </c>
      <c r="E145">
        <v>178</v>
      </c>
      <c r="F145">
        <v>1</v>
      </c>
      <c r="G145">
        <v>1</v>
      </c>
      <c r="H145">
        <v>96</v>
      </c>
      <c r="I145">
        <v>0</v>
      </c>
      <c r="J145">
        <v>0</v>
      </c>
      <c r="K145">
        <v>2</v>
      </c>
      <c r="L145">
        <v>0</v>
      </c>
      <c r="M145">
        <v>2</v>
      </c>
      <c r="N145">
        <v>1</v>
      </c>
      <c r="O145">
        <f t="shared" si="11"/>
        <v>1</v>
      </c>
      <c r="P145">
        <f t="shared" si="12"/>
        <v>197</v>
      </c>
      <c r="Q145">
        <f t="shared" si="10"/>
        <v>281</v>
      </c>
      <c r="R145" t="b">
        <f t="shared" si="13"/>
        <v>0</v>
      </c>
    </row>
    <row r="146" spans="1:18">
      <c r="A146">
        <v>62</v>
      </c>
      <c r="B146">
        <v>1</v>
      </c>
      <c r="C146">
        <v>1</v>
      </c>
      <c r="D146">
        <v>128</v>
      </c>
      <c r="E146">
        <v>208</v>
      </c>
      <c r="F146">
        <v>1</v>
      </c>
      <c r="G146">
        <v>0</v>
      </c>
      <c r="H146">
        <v>140</v>
      </c>
      <c r="I146">
        <v>0</v>
      </c>
      <c r="J146">
        <v>0</v>
      </c>
      <c r="K146">
        <v>2</v>
      </c>
      <c r="L146">
        <v>0</v>
      </c>
      <c r="M146">
        <v>2</v>
      </c>
      <c r="N146">
        <v>1</v>
      </c>
      <c r="O146">
        <f t="shared" si="11"/>
        <v>1</v>
      </c>
      <c r="P146">
        <f t="shared" si="12"/>
        <v>168</v>
      </c>
      <c r="Q146">
        <f t="shared" si="10"/>
        <v>233</v>
      </c>
      <c r="R146" t="b">
        <f t="shared" si="13"/>
        <v>0</v>
      </c>
    </row>
    <row r="147" spans="1:18">
      <c r="A147">
        <v>57</v>
      </c>
      <c r="B147">
        <v>1</v>
      </c>
      <c r="C147">
        <v>0</v>
      </c>
      <c r="D147">
        <v>110</v>
      </c>
      <c r="E147">
        <v>201</v>
      </c>
      <c r="F147">
        <v>0</v>
      </c>
      <c r="G147">
        <v>1</v>
      </c>
      <c r="H147">
        <v>126</v>
      </c>
      <c r="I147">
        <v>1</v>
      </c>
      <c r="J147">
        <v>1.5</v>
      </c>
      <c r="K147">
        <v>1</v>
      </c>
      <c r="L147">
        <v>0</v>
      </c>
      <c r="M147">
        <v>1</v>
      </c>
      <c r="N147">
        <v>1</v>
      </c>
      <c r="O147">
        <f t="shared" si="11"/>
        <v>1</v>
      </c>
      <c r="P147">
        <f t="shared" si="12"/>
        <v>179</v>
      </c>
      <c r="Q147">
        <f t="shared" si="10"/>
        <v>250</v>
      </c>
      <c r="R147" t="b">
        <f t="shared" si="13"/>
        <v>0</v>
      </c>
    </row>
    <row r="148" spans="1:18">
      <c r="A148">
        <v>64</v>
      </c>
      <c r="B148">
        <v>1</v>
      </c>
      <c r="C148">
        <v>0</v>
      </c>
      <c r="D148">
        <v>128</v>
      </c>
      <c r="E148">
        <v>263</v>
      </c>
      <c r="F148">
        <v>0</v>
      </c>
      <c r="G148">
        <v>1</v>
      </c>
      <c r="H148">
        <v>105</v>
      </c>
      <c r="I148">
        <v>1</v>
      </c>
      <c r="J148">
        <v>0.2</v>
      </c>
      <c r="K148">
        <v>1</v>
      </c>
      <c r="L148">
        <v>1</v>
      </c>
      <c r="M148">
        <v>3</v>
      </c>
      <c r="N148">
        <v>1</v>
      </c>
      <c r="O148">
        <f t="shared" si="11"/>
        <v>1</v>
      </c>
      <c r="P148">
        <f t="shared" si="12"/>
        <v>80</v>
      </c>
      <c r="Q148">
        <f t="shared" si="10"/>
        <v>101</v>
      </c>
      <c r="R148" t="b">
        <f t="shared" si="13"/>
        <v>0</v>
      </c>
    </row>
    <row r="149" spans="1:18">
      <c r="A149">
        <v>51</v>
      </c>
      <c r="B149">
        <v>0</v>
      </c>
      <c r="C149">
        <v>2</v>
      </c>
      <c r="D149">
        <v>120</v>
      </c>
      <c r="E149">
        <v>295</v>
      </c>
      <c r="F149">
        <v>0</v>
      </c>
      <c r="G149">
        <v>0</v>
      </c>
      <c r="H149">
        <v>157</v>
      </c>
      <c r="I149">
        <v>0</v>
      </c>
      <c r="J149">
        <v>0.6</v>
      </c>
      <c r="K149">
        <v>2</v>
      </c>
      <c r="L149">
        <v>0</v>
      </c>
      <c r="M149">
        <v>2</v>
      </c>
      <c r="N149">
        <v>1</v>
      </c>
      <c r="O149">
        <f t="shared" si="11"/>
        <v>1</v>
      </c>
      <c r="P149">
        <f t="shared" si="12"/>
        <v>40</v>
      </c>
      <c r="Q149">
        <f t="shared" si="10"/>
        <v>49</v>
      </c>
      <c r="R149" t="b">
        <f t="shared" si="13"/>
        <v>0</v>
      </c>
    </row>
    <row r="150" spans="1:18" hidden="1">
      <c r="A150">
        <v>43</v>
      </c>
      <c r="B150">
        <v>1</v>
      </c>
      <c r="C150">
        <v>0</v>
      </c>
      <c r="D150">
        <v>115</v>
      </c>
      <c r="E150">
        <v>303</v>
      </c>
      <c r="F150">
        <v>0</v>
      </c>
      <c r="G150">
        <v>1</v>
      </c>
      <c r="H150">
        <v>181</v>
      </c>
      <c r="I150">
        <v>0</v>
      </c>
      <c r="J150">
        <v>1.2</v>
      </c>
      <c r="K150">
        <v>1</v>
      </c>
      <c r="L150">
        <v>0</v>
      </c>
      <c r="M150">
        <v>2</v>
      </c>
      <c r="N150">
        <v>1</v>
      </c>
      <c r="O150">
        <f t="shared" si="11"/>
        <v>0</v>
      </c>
      <c r="P150">
        <f t="shared" si="12"/>
        <v>31</v>
      </c>
      <c r="Q150">
        <f t="shared" si="10"/>
        <v>39</v>
      </c>
      <c r="R150" t="b">
        <f t="shared" si="13"/>
        <v>0</v>
      </c>
    </row>
    <row r="151" spans="1:18" hidden="1">
      <c r="A151">
        <v>42</v>
      </c>
      <c r="B151">
        <v>0</v>
      </c>
      <c r="C151">
        <v>2</v>
      </c>
      <c r="D151">
        <v>120</v>
      </c>
      <c r="E151">
        <v>209</v>
      </c>
      <c r="F151">
        <v>0</v>
      </c>
      <c r="G151">
        <v>1</v>
      </c>
      <c r="H151">
        <v>173</v>
      </c>
      <c r="I151">
        <v>0</v>
      </c>
      <c r="J151">
        <v>0</v>
      </c>
      <c r="K151">
        <v>1</v>
      </c>
      <c r="L151">
        <v>0</v>
      </c>
      <c r="M151">
        <v>2</v>
      </c>
      <c r="N151">
        <v>1</v>
      </c>
      <c r="O151">
        <f t="shared" si="11"/>
        <v>0</v>
      </c>
      <c r="P151">
        <f t="shared" si="12"/>
        <v>167</v>
      </c>
      <c r="Q151">
        <f t="shared" si="10"/>
        <v>231</v>
      </c>
      <c r="R151" t="b">
        <f t="shared" si="13"/>
        <v>0</v>
      </c>
    </row>
    <row r="152" spans="1:18">
      <c r="A152">
        <v>67</v>
      </c>
      <c r="B152">
        <v>0</v>
      </c>
      <c r="C152">
        <v>0</v>
      </c>
      <c r="D152">
        <v>106</v>
      </c>
      <c r="E152">
        <v>223</v>
      </c>
      <c r="F152">
        <v>0</v>
      </c>
      <c r="G152">
        <v>1</v>
      </c>
      <c r="H152">
        <v>142</v>
      </c>
      <c r="I152">
        <v>0</v>
      </c>
      <c r="J152">
        <v>0.3</v>
      </c>
      <c r="K152">
        <v>2</v>
      </c>
      <c r="L152">
        <v>2</v>
      </c>
      <c r="M152">
        <v>2</v>
      </c>
      <c r="N152">
        <v>1</v>
      </c>
      <c r="O152">
        <f t="shared" si="11"/>
        <v>1</v>
      </c>
      <c r="P152">
        <f t="shared" si="12"/>
        <v>146</v>
      </c>
      <c r="Q152">
        <f t="shared" si="10"/>
        <v>198</v>
      </c>
      <c r="R152" t="b">
        <f t="shared" si="13"/>
        <v>0</v>
      </c>
    </row>
    <row r="153" spans="1:18">
      <c r="A153">
        <v>76</v>
      </c>
      <c r="B153">
        <v>0</v>
      </c>
      <c r="C153">
        <v>2</v>
      </c>
      <c r="D153">
        <v>140</v>
      </c>
      <c r="E153">
        <v>197</v>
      </c>
      <c r="F153">
        <v>0</v>
      </c>
      <c r="G153">
        <v>2</v>
      </c>
      <c r="H153">
        <v>116</v>
      </c>
      <c r="I153">
        <v>0</v>
      </c>
      <c r="J153">
        <v>1.1000000000000001</v>
      </c>
      <c r="K153">
        <v>1</v>
      </c>
      <c r="L153">
        <v>0</v>
      </c>
      <c r="M153">
        <v>2</v>
      </c>
      <c r="N153">
        <v>1</v>
      </c>
      <c r="O153">
        <f t="shared" si="11"/>
        <v>1</v>
      </c>
      <c r="P153">
        <f t="shared" si="12"/>
        <v>183</v>
      </c>
      <c r="Q153">
        <f t="shared" si="10"/>
        <v>259</v>
      </c>
      <c r="R153" t="b">
        <f t="shared" si="13"/>
        <v>0</v>
      </c>
    </row>
    <row r="154" spans="1:18">
      <c r="A154">
        <v>70</v>
      </c>
      <c r="B154">
        <v>1</v>
      </c>
      <c r="C154">
        <v>1</v>
      </c>
      <c r="D154">
        <v>156</v>
      </c>
      <c r="E154">
        <v>245</v>
      </c>
      <c r="F154">
        <v>0</v>
      </c>
      <c r="G154">
        <v>0</v>
      </c>
      <c r="H154">
        <v>143</v>
      </c>
      <c r="I154">
        <v>0</v>
      </c>
      <c r="J154">
        <v>0</v>
      </c>
      <c r="K154">
        <v>2</v>
      </c>
      <c r="L154">
        <v>0</v>
      </c>
      <c r="M154">
        <v>2</v>
      </c>
      <c r="N154">
        <v>1</v>
      </c>
      <c r="O154">
        <f t="shared" si="11"/>
        <v>1</v>
      </c>
      <c r="P154">
        <f t="shared" si="12"/>
        <v>107</v>
      </c>
      <c r="Q154">
        <f t="shared" si="10"/>
        <v>140</v>
      </c>
      <c r="R154" t="b">
        <f t="shared" si="13"/>
        <v>0</v>
      </c>
    </row>
    <row r="155" spans="1:18" hidden="1">
      <c r="A155">
        <v>44</v>
      </c>
      <c r="B155">
        <v>0</v>
      </c>
      <c r="C155">
        <v>2</v>
      </c>
      <c r="D155">
        <v>118</v>
      </c>
      <c r="E155">
        <v>242</v>
      </c>
      <c r="F155">
        <v>0</v>
      </c>
      <c r="G155">
        <v>1</v>
      </c>
      <c r="H155">
        <v>149</v>
      </c>
      <c r="I155">
        <v>0</v>
      </c>
      <c r="J155">
        <v>0.3</v>
      </c>
      <c r="K155">
        <v>1</v>
      </c>
      <c r="L155">
        <v>1</v>
      </c>
      <c r="M155">
        <v>2</v>
      </c>
      <c r="N155">
        <v>1</v>
      </c>
      <c r="O155">
        <f t="shared" si="11"/>
        <v>0</v>
      </c>
      <c r="P155">
        <f t="shared" si="12"/>
        <v>111</v>
      </c>
      <c r="Q155">
        <f t="shared" si="10"/>
        <v>150</v>
      </c>
      <c r="R155" t="b">
        <f t="shared" si="13"/>
        <v>0</v>
      </c>
    </row>
    <row r="156" spans="1:18">
      <c r="A156">
        <v>60</v>
      </c>
      <c r="B156">
        <v>0</v>
      </c>
      <c r="C156">
        <v>3</v>
      </c>
      <c r="D156">
        <v>150</v>
      </c>
      <c r="E156">
        <v>240</v>
      </c>
      <c r="F156">
        <v>0</v>
      </c>
      <c r="G156">
        <v>1</v>
      </c>
      <c r="H156">
        <v>171</v>
      </c>
      <c r="I156">
        <v>0</v>
      </c>
      <c r="J156">
        <v>0.9</v>
      </c>
      <c r="K156">
        <v>2</v>
      </c>
      <c r="L156">
        <v>0</v>
      </c>
      <c r="M156">
        <v>2</v>
      </c>
      <c r="N156">
        <v>1</v>
      </c>
      <c r="O156">
        <f t="shared" si="11"/>
        <v>1</v>
      </c>
      <c r="P156">
        <f t="shared" si="12"/>
        <v>112</v>
      </c>
      <c r="Q156">
        <f t="shared" si="10"/>
        <v>152</v>
      </c>
      <c r="R156" t="b">
        <f t="shared" si="13"/>
        <v>0</v>
      </c>
    </row>
    <row r="157" spans="1:18" hidden="1">
      <c r="A157">
        <v>44</v>
      </c>
      <c r="B157">
        <v>1</v>
      </c>
      <c r="C157">
        <v>2</v>
      </c>
      <c r="D157">
        <v>120</v>
      </c>
      <c r="E157">
        <v>226</v>
      </c>
      <c r="F157">
        <v>0</v>
      </c>
      <c r="G157">
        <v>1</v>
      </c>
      <c r="H157">
        <v>169</v>
      </c>
      <c r="I157">
        <v>0</v>
      </c>
      <c r="J157">
        <v>0</v>
      </c>
      <c r="K157">
        <v>2</v>
      </c>
      <c r="L157">
        <v>0</v>
      </c>
      <c r="M157">
        <v>2</v>
      </c>
      <c r="N157">
        <v>1</v>
      </c>
      <c r="O157">
        <f t="shared" si="11"/>
        <v>0</v>
      </c>
      <c r="P157">
        <f t="shared" si="12"/>
        <v>141</v>
      </c>
      <c r="Q157">
        <f t="shared" si="10"/>
        <v>191</v>
      </c>
      <c r="R157" t="b">
        <f t="shared" si="13"/>
        <v>0</v>
      </c>
    </row>
    <row r="158" spans="1:18" hidden="1">
      <c r="A158">
        <v>42</v>
      </c>
      <c r="B158">
        <v>1</v>
      </c>
      <c r="C158">
        <v>2</v>
      </c>
      <c r="D158">
        <v>130</v>
      </c>
      <c r="E158">
        <v>180</v>
      </c>
      <c r="F158">
        <v>0</v>
      </c>
      <c r="G158">
        <v>1</v>
      </c>
      <c r="H158">
        <v>150</v>
      </c>
      <c r="I158">
        <v>0</v>
      </c>
      <c r="J158">
        <v>0</v>
      </c>
      <c r="K158">
        <v>2</v>
      </c>
      <c r="L158">
        <v>0</v>
      </c>
      <c r="M158">
        <v>2</v>
      </c>
      <c r="N158">
        <v>1</v>
      </c>
      <c r="O158">
        <f t="shared" si="11"/>
        <v>0</v>
      </c>
      <c r="P158">
        <f t="shared" si="12"/>
        <v>197</v>
      </c>
      <c r="Q158">
        <f t="shared" si="10"/>
        <v>280</v>
      </c>
      <c r="R158" t="b">
        <f t="shared" si="13"/>
        <v>0</v>
      </c>
    </row>
    <row r="159" spans="1:18">
      <c r="A159">
        <v>66</v>
      </c>
      <c r="B159">
        <v>1</v>
      </c>
      <c r="C159">
        <v>0</v>
      </c>
      <c r="D159">
        <v>160</v>
      </c>
      <c r="E159">
        <v>228</v>
      </c>
      <c r="F159">
        <v>0</v>
      </c>
      <c r="G159">
        <v>0</v>
      </c>
      <c r="H159">
        <v>138</v>
      </c>
      <c r="I159">
        <v>0</v>
      </c>
      <c r="J159">
        <v>2.2999999999999998</v>
      </c>
      <c r="K159">
        <v>2</v>
      </c>
      <c r="L159">
        <v>0</v>
      </c>
      <c r="M159">
        <v>1</v>
      </c>
      <c r="N159">
        <v>1</v>
      </c>
      <c r="O159">
        <f t="shared" si="11"/>
        <v>1</v>
      </c>
      <c r="P159">
        <f t="shared" si="12"/>
        <v>137</v>
      </c>
      <c r="Q159">
        <f t="shared" si="10"/>
        <v>187</v>
      </c>
      <c r="R159" t="b">
        <f t="shared" si="13"/>
        <v>0</v>
      </c>
    </row>
    <row r="160" spans="1:18">
      <c r="A160">
        <v>71</v>
      </c>
      <c r="B160">
        <v>0</v>
      </c>
      <c r="C160">
        <v>0</v>
      </c>
      <c r="D160">
        <v>112</v>
      </c>
      <c r="E160">
        <v>149</v>
      </c>
      <c r="F160">
        <v>0</v>
      </c>
      <c r="G160">
        <v>1</v>
      </c>
      <c r="H160">
        <v>125</v>
      </c>
      <c r="I160">
        <v>0</v>
      </c>
      <c r="J160">
        <v>1.6</v>
      </c>
      <c r="K160">
        <v>1</v>
      </c>
      <c r="L160">
        <v>0</v>
      </c>
      <c r="M160">
        <v>2</v>
      </c>
      <c r="N160">
        <v>1</v>
      </c>
      <c r="O160">
        <f t="shared" si="11"/>
        <v>1</v>
      </c>
      <c r="P160">
        <f t="shared" si="12"/>
        <v>206</v>
      </c>
      <c r="Q160">
        <f t="shared" si="10"/>
        <v>299</v>
      </c>
      <c r="R160" t="b">
        <f t="shared" si="13"/>
        <v>0</v>
      </c>
    </row>
    <row r="161" spans="1:18">
      <c r="A161">
        <v>64</v>
      </c>
      <c r="B161">
        <v>1</v>
      </c>
      <c r="C161">
        <v>3</v>
      </c>
      <c r="D161">
        <v>170</v>
      </c>
      <c r="E161">
        <v>227</v>
      </c>
      <c r="F161">
        <v>0</v>
      </c>
      <c r="G161">
        <v>0</v>
      </c>
      <c r="H161">
        <v>155</v>
      </c>
      <c r="I161">
        <v>0</v>
      </c>
      <c r="J161">
        <v>0.6</v>
      </c>
      <c r="K161">
        <v>1</v>
      </c>
      <c r="L161">
        <v>0</v>
      </c>
      <c r="M161">
        <v>3</v>
      </c>
      <c r="N161">
        <v>1</v>
      </c>
      <c r="O161">
        <f t="shared" si="11"/>
        <v>1</v>
      </c>
      <c r="P161">
        <f t="shared" si="12"/>
        <v>139</v>
      </c>
      <c r="Q161">
        <f t="shared" si="10"/>
        <v>189</v>
      </c>
      <c r="R161" t="b">
        <f t="shared" si="13"/>
        <v>0</v>
      </c>
    </row>
    <row r="162" spans="1:18">
      <c r="A162">
        <v>66</v>
      </c>
      <c r="B162">
        <v>0</v>
      </c>
      <c r="C162">
        <v>2</v>
      </c>
      <c r="D162">
        <v>146</v>
      </c>
      <c r="E162">
        <v>278</v>
      </c>
      <c r="F162">
        <v>0</v>
      </c>
      <c r="G162">
        <v>0</v>
      </c>
      <c r="H162">
        <v>152</v>
      </c>
      <c r="I162">
        <v>0</v>
      </c>
      <c r="J162">
        <v>0</v>
      </c>
      <c r="K162">
        <v>1</v>
      </c>
      <c r="L162">
        <v>1</v>
      </c>
      <c r="M162">
        <v>2</v>
      </c>
      <c r="N162">
        <v>1</v>
      </c>
      <c r="O162">
        <f t="shared" si="11"/>
        <v>1</v>
      </c>
      <c r="P162">
        <f t="shared" si="12"/>
        <v>59</v>
      </c>
      <c r="Q162">
        <f t="shared" si="10"/>
        <v>71</v>
      </c>
      <c r="R162" t="b">
        <f t="shared" si="13"/>
        <v>0</v>
      </c>
    </row>
    <row r="163" spans="1:18" hidden="1">
      <c r="A163">
        <v>39</v>
      </c>
      <c r="B163">
        <v>0</v>
      </c>
      <c r="C163">
        <v>2</v>
      </c>
      <c r="D163">
        <v>138</v>
      </c>
      <c r="E163">
        <v>220</v>
      </c>
      <c r="F163">
        <v>0</v>
      </c>
      <c r="G163">
        <v>1</v>
      </c>
      <c r="H163">
        <v>152</v>
      </c>
      <c r="I163">
        <v>0</v>
      </c>
      <c r="J163">
        <v>0</v>
      </c>
      <c r="K163">
        <v>1</v>
      </c>
      <c r="L163">
        <v>0</v>
      </c>
      <c r="M163">
        <v>2</v>
      </c>
      <c r="N163">
        <v>1</v>
      </c>
      <c r="O163">
        <f t="shared" si="11"/>
        <v>0</v>
      </c>
      <c r="P163">
        <f t="shared" si="12"/>
        <v>151</v>
      </c>
      <c r="Q163">
        <f t="shared" si="10"/>
        <v>205</v>
      </c>
      <c r="R163" t="b">
        <f t="shared" si="13"/>
        <v>0</v>
      </c>
    </row>
    <row r="164" spans="1:18">
      <c r="A164">
        <v>58</v>
      </c>
      <c r="B164">
        <v>0</v>
      </c>
      <c r="C164">
        <v>0</v>
      </c>
      <c r="D164">
        <v>130</v>
      </c>
      <c r="E164">
        <v>197</v>
      </c>
      <c r="F164">
        <v>0</v>
      </c>
      <c r="G164">
        <v>1</v>
      </c>
      <c r="H164">
        <v>131</v>
      </c>
      <c r="I164">
        <v>0</v>
      </c>
      <c r="J164">
        <v>0.6</v>
      </c>
      <c r="K164">
        <v>1</v>
      </c>
      <c r="L164">
        <v>0</v>
      </c>
      <c r="M164">
        <v>2</v>
      </c>
      <c r="N164">
        <v>1</v>
      </c>
      <c r="O164">
        <f t="shared" si="11"/>
        <v>1</v>
      </c>
      <c r="P164">
        <f t="shared" si="12"/>
        <v>183</v>
      </c>
      <c r="Q164">
        <f t="shared" si="10"/>
        <v>259</v>
      </c>
      <c r="R164" t="b">
        <f t="shared" si="13"/>
        <v>0</v>
      </c>
    </row>
    <row r="165" spans="1:18" hidden="1">
      <c r="A165">
        <v>47</v>
      </c>
      <c r="B165">
        <v>1</v>
      </c>
      <c r="C165">
        <v>2</v>
      </c>
      <c r="D165">
        <v>130</v>
      </c>
      <c r="E165">
        <v>253</v>
      </c>
      <c r="F165">
        <v>0</v>
      </c>
      <c r="G165">
        <v>1</v>
      </c>
      <c r="H165">
        <v>179</v>
      </c>
      <c r="I165">
        <v>0</v>
      </c>
      <c r="J165">
        <v>0</v>
      </c>
      <c r="K165">
        <v>2</v>
      </c>
      <c r="L165">
        <v>0</v>
      </c>
      <c r="M165">
        <v>2</v>
      </c>
      <c r="N165">
        <v>1</v>
      </c>
      <c r="O165">
        <f t="shared" si="11"/>
        <v>0</v>
      </c>
      <c r="P165">
        <f t="shared" si="12"/>
        <v>97</v>
      </c>
      <c r="Q165">
        <f t="shared" si="10"/>
        <v>124</v>
      </c>
      <c r="R165" t="b">
        <f t="shared" si="13"/>
        <v>0</v>
      </c>
    </row>
    <row r="166" spans="1:18" hidden="1">
      <c r="A166">
        <v>35</v>
      </c>
      <c r="B166">
        <v>1</v>
      </c>
      <c r="C166">
        <v>1</v>
      </c>
      <c r="D166">
        <v>122</v>
      </c>
      <c r="E166">
        <v>192</v>
      </c>
      <c r="F166">
        <v>0</v>
      </c>
      <c r="G166">
        <v>1</v>
      </c>
      <c r="H166">
        <v>174</v>
      </c>
      <c r="I166">
        <v>0</v>
      </c>
      <c r="J166">
        <v>0</v>
      </c>
      <c r="K166">
        <v>2</v>
      </c>
      <c r="L166">
        <v>0</v>
      </c>
      <c r="M166">
        <v>2</v>
      </c>
      <c r="N166">
        <v>1</v>
      </c>
      <c r="O166">
        <f t="shared" si="11"/>
        <v>0</v>
      </c>
      <c r="P166">
        <f t="shared" si="12"/>
        <v>191</v>
      </c>
      <c r="Q166">
        <f t="shared" si="10"/>
        <v>270</v>
      </c>
      <c r="R166" t="b">
        <f t="shared" si="13"/>
        <v>0</v>
      </c>
    </row>
    <row r="167" spans="1:18">
      <c r="A167">
        <v>58</v>
      </c>
      <c r="B167">
        <v>1</v>
      </c>
      <c r="C167">
        <v>1</v>
      </c>
      <c r="D167">
        <v>125</v>
      </c>
      <c r="E167">
        <v>220</v>
      </c>
      <c r="F167">
        <v>0</v>
      </c>
      <c r="G167">
        <v>1</v>
      </c>
      <c r="H167">
        <v>144</v>
      </c>
      <c r="I167">
        <v>0</v>
      </c>
      <c r="J167">
        <v>0.4</v>
      </c>
      <c r="K167">
        <v>1</v>
      </c>
      <c r="L167">
        <v>4</v>
      </c>
      <c r="M167">
        <v>3</v>
      </c>
      <c r="N167">
        <v>1</v>
      </c>
      <c r="O167">
        <f t="shared" si="11"/>
        <v>1</v>
      </c>
      <c r="P167">
        <f t="shared" si="12"/>
        <v>151</v>
      </c>
      <c r="Q167">
        <f t="shared" si="10"/>
        <v>205</v>
      </c>
      <c r="R167" t="b">
        <f t="shared" si="13"/>
        <v>0</v>
      </c>
    </row>
    <row r="168" spans="1:18">
      <c r="A168">
        <v>56</v>
      </c>
      <c r="B168">
        <v>1</v>
      </c>
      <c r="C168">
        <v>1</v>
      </c>
      <c r="D168">
        <v>130</v>
      </c>
      <c r="E168">
        <v>221</v>
      </c>
      <c r="F168">
        <v>0</v>
      </c>
      <c r="G168">
        <v>0</v>
      </c>
      <c r="H168">
        <v>163</v>
      </c>
      <c r="I168">
        <v>0</v>
      </c>
      <c r="J168">
        <v>0</v>
      </c>
      <c r="K168">
        <v>2</v>
      </c>
      <c r="L168">
        <v>0</v>
      </c>
      <c r="M168">
        <v>3</v>
      </c>
      <c r="N168">
        <v>1</v>
      </c>
      <c r="O168">
        <f t="shared" si="11"/>
        <v>1</v>
      </c>
      <c r="P168">
        <f t="shared" si="12"/>
        <v>149</v>
      </c>
      <c r="Q168">
        <f t="shared" si="10"/>
        <v>203</v>
      </c>
      <c r="R168" t="b">
        <f t="shared" si="13"/>
        <v>0</v>
      </c>
    </row>
    <row r="169" spans="1:18">
      <c r="A169">
        <v>56</v>
      </c>
      <c r="B169">
        <v>1</v>
      </c>
      <c r="C169">
        <v>1</v>
      </c>
      <c r="D169">
        <v>120</v>
      </c>
      <c r="E169">
        <v>240</v>
      </c>
      <c r="F169">
        <v>0</v>
      </c>
      <c r="G169">
        <v>1</v>
      </c>
      <c r="H169">
        <v>169</v>
      </c>
      <c r="I169">
        <v>0</v>
      </c>
      <c r="J169">
        <v>0</v>
      </c>
      <c r="K169">
        <v>0</v>
      </c>
      <c r="L169">
        <v>0</v>
      </c>
      <c r="M169">
        <v>2</v>
      </c>
      <c r="N169">
        <v>1</v>
      </c>
      <c r="O169">
        <f t="shared" si="11"/>
        <v>1</v>
      </c>
      <c r="P169">
        <f t="shared" si="12"/>
        <v>112</v>
      </c>
      <c r="Q169">
        <f t="shared" si="10"/>
        <v>152</v>
      </c>
      <c r="R169" t="b">
        <f t="shared" si="13"/>
        <v>0</v>
      </c>
    </row>
    <row r="170" spans="1:18">
      <c r="A170">
        <v>55</v>
      </c>
      <c r="B170">
        <v>0</v>
      </c>
      <c r="C170">
        <v>1</v>
      </c>
      <c r="D170">
        <v>132</v>
      </c>
      <c r="E170">
        <v>342</v>
      </c>
      <c r="F170">
        <v>0</v>
      </c>
      <c r="G170">
        <v>1</v>
      </c>
      <c r="H170">
        <v>166</v>
      </c>
      <c r="I170">
        <v>0</v>
      </c>
      <c r="J170">
        <v>1.2</v>
      </c>
      <c r="K170">
        <v>2</v>
      </c>
      <c r="L170">
        <v>0</v>
      </c>
      <c r="M170">
        <v>2</v>
      </c>
      <c r="N170">
        <v>1</v>
      </c>
      <c r="O170">
        <f t="shared" si="11"/>
        <v>1</v>
      </c>
      <c r="P170">
        <f t="shared" si="12"/>
        <v>9</v>
      </c>
      <c r="Q170">
        <f t="shared" si="10"/>
        <v>9</v>
      </c>
      <c r="R170" t="b">
        <f t="shared" si="13"/>
        <v>1</v>
      </c>
    </row>
    <row r="171" spans="1:18" hidden="1">
      <c r="A171">
        <v>41</v>
      </c>
      <c r="B171">
        <v>1</v>
      </c>
      <c r="C171">
        <v>1</v>
      </c>
      <c r="D171">
        <v>120</v>
      </c>
      <c r="E171">
        <v>157</v>
      </c>
      <c r="F171">
        <v>0</v>
      </c>
      <c r="G171">
        <v>1</v>
      </c>
      <c r="H171">
        <v>182</v>
      </c>
      <c r="I171">
        <v>0</v>
      </c>
      <c r="J171">
        <v>0</v>
      </c>
      <c r="K171">
        <v>2</v>
      </c>
      <c r="L171">
        <v>0</v>
      </c>
      <c r="M171">
        <v>2</v>
      </c>
      <c r="N171">
        <v>1</v>
      </c>
      <c r="O171">
        <f t="shared" si="11"/>
        <v>0</v>
      </c>
      <c r="P171">
        <f t="shared" si="12"/>
        <v>206</v>
      </c>
      <c r="Q171">
        <f t="shared" si="10"/>
        <v>298</v>
      </c>
      <c r="R171" t="b">
        <f t="shared" si="13"/>
        <v>0</v>
      </c>
    </row>
    <row r="172" spans="1:18" hidden="1">
      <c r="A172">
        <v>38</v>
      </c>
      <c r="B172">
        <v>1</v>
      </c>
      <c r="C172">
        <v>2</v>
      </c>
      <c r="D172">
        <v>138</v>
      </c>
      <c r="E172">
        <v>175</v>
      </c>
      <c r="F172">
        <v>0</v>
      </c>
      <c r="G172">
        <v>1</v>
      </c>
      <c r="H172">
        <v>173</v>
      </c>
      <c r="I172">
        <v>0</v>
      </c>
      <c r="J172">
        <v>0</v>
      </c>
      <c r="K172">
        <v>2</v>
      </c>
      <c r="L172">
        <v>4</v>
      </c>
      <c r="M172">
        <v>2</v>
      </c>
      <c r="N172">
        <v>1</v>
      </c>
      <c r="O172">
        <f t="shared" si="11"/>
        <v>0</v>
      </c>
      <c r="P172">
        <f t="shared" si="12"/>
        <v>201</v>
      </c>
      <c r="Q172">
        <f t="shared" si="10"/>
        <v>287</v>
      </c>
      <c r="R172" t="b">
        <f t="shared" si="13"/>
        <v>0</v>
      </c>
    </row>
    <row r="173" spans="1:18" hidden="1">
      <c r="A173">
        <v>38</v>
      </c>
      <c r="B173">
        <v>1</v>
      </c>
      <c r="C173">
        <v>2</v>
      </c>
      <c r="D173">
        <v>138</v>
      </c>
      <c r="E173">
        <v>175</v>
      </c>
      <c r="F173">
        <v>0</v>
      </c>
      <c r="G173">
        <v>1</v>
      </c>
      <c r="H173">
        <v>173</v>
      </c>
      <c r="I173">
        <v>0</v>
      </c>
      <c r="J173">
        <v>0</v>
      </c>
      <c r="K173">
        <v>2</v>
      </c>
      <c r="L173">
        <v>4</v>
      </c>
      <c r="M173">
        <v>2</v>
      </c>
      <c r="N173">
        <v>1</v>
      </c>
      <c r="O173">
        <f t="shared" si="11"/>
        <v>0</v>
      </c>
      <c r="P173">
        <f t="shared" si="12"/>
        <v>201</v>
      </c>
      <c r="Q173">
        <f t="shared" si="10"/>
        <v>287</v>
      </c>
      <c r="R173" t="b">
        <f t="shared" si="13"/>
        <v>0</v>
      </c>
    </row>
    <row r="174" spans="1:18">
      <c r="A174">
        <v>67</v>
      </c>
      <c r="B174">
        <v>1</v>
      </c>
      <c r="C174">
        <v>0</v>
      </c>
      <c r="D174">
        <v>160</v>
      </c>
      <c r="E174">
        <v>286</v>
      </c>
      <c r="F174">
        <v>0</v>
      </c>
      <c r="G174">
        <v>0</v>
      </c>
      <c r="H174">
        <v>108</v>
      </c>
      <c r="I174">
        <v>1</v>
      </c>
      <c r="J174">
        <v>1.5</v>
      </c>
      <c r="K174">
        <v>1</v>
      </c>
      <c r="L174">
        <v>3</v>
      </c>
      <c r="M174">
        <v>2</v>
      </c>
      <c r="N174">
        <v>0</v>
      </c>
      <c r="O174">
        <f t="shared" si="11"/>
        <v>1</v>
      </c>
      <c r="P174">
        <f t="shared" si="12"/>
        <v>49</v>
      </c>
      <c r="Q174">
        <f t="shared" si="10"/>
        <v>60</v>
      </c>
      <c r="R174" t="b">
        <f t="shared" si="13"/>
        <v>0</v>
      </c>
    </row>
    <row r="175" spans="1:18">
      <c r="A175">
        <v>67</v>
      </c>
      <c r="B175">
        <v>1</v>
      </c>
      <c r="C175">
        <v>0</v>
      </c>
      <c r="D175">
        <v>120</v>
      </c>
      <c r="E175">
        <v>229</v>
      </c>
      <c r="F175">
        <v>0</v>
      </c>
      <c r="G175">
        <v>0</v>
      </c>
      <c r="H175">
        <v>129</v>
      </c>
      <c r="I175">
        <v>1</v>
      </c>
      <c r="J175">
        <v>2.6</v>
      </c>
      <c r="K175">
        <v>1</v>
      </c>
      <c r="L175">
        <v>2</v>
      </c>
      <c r="M175">
        <v>3</v>
      </c>
      <c r="N175">
        <v>0</v>
      </c>
      <c r="O175">
        <f t="shared" si="11"/>
        <v>1</v>
      </c>
      <c r="P175">
        <f t="shared" si="12"/>
        <v>135</v>
      </c>
      <c r="Q175">
        <f t="shared" si="10"/>
        <v>184</v>
      </c>
      <c r="R175" t="b">
        <f t="shared" si="13"/>
        <v>0</v>
      </c>
    </row>
    <row r="176" spans="1:18">
      <c r="A176">
        <v>62</v>
      </c>
      <c r="B176">
        <v>0</v>
      </c>
      <c r="C176">
        <v>0</v>
      </c>
      <c r="D176">
        <v>140</v>
      </c>
      <c r="E176">
        <v>268</v>
      </c>
      <c r="F176">
        <v>0</v>
      </c>
      <c r="G176">
        <v>0</v>
      </c>
      <c r="H176">
        <v>160</v>
      </c>
      <c r="I176">
        <v>0</v>
      </c>
      <c r="J176">
        <v>3.6</v>
      </c>
      <c r="K176">
        <v>0</v>
      </c>
      <c r="L176">
        <v>2</v>
      </c>
      <c r="M176">
        <v>2</v>
      </c>
      <c r="N176">
        <v>0</v>
      </c>
      <c r="O176">
        <f t="shared" si="11"/>
        <v>1</v>
      </c>
      <c r="P176">
        <f t="shared" si="12"/>
        <v>74</v>
      </c>
      <c r="Q176">
        <f t="shared" si="10"/>
        <v>91</v>
      </c>
      <c r="R176" t="b">
        <f t="shared" si="13"/>
        <v>0</v>
      </c>
    </row>
    <row r="177" spans="1:18">
      <c r="A177">
        <v>63</v>
      </c>
      <c r="B177">
        <v>1</v>
      </c>
      <c r="C177">
        <v>0</v>
      </c>
      <c r="D177">
        <v>130</v>
      </c>
      <c r="E177">
        <v>254</v>
      </c>
      <c r="F177">
        <v>0</v>
      </c>
      <c r="G177">
        <v>0</v>
      </c>
      <c r="H177">
        <v>147</v>
      </c>
      <c r="I177">
        <v>0</v>
      </c>
      <c r="J177">
        <v>1.4</v>
      </c>
      <c r="K177">
        <v>1</v>
      </c>
      <c r="L177">
        <v>1</v>
      </c>
      <c r="M177">
        <v>3</v>
      </c>
      <c r="N177">
        <v>0</v>
      </c>
      <c r="O177">
        <f t="shared" si="11"/>
        <v>1</v>
      </c>
      <c r="P177">
        <f t="shared" si="12"/>
        <v>93</v>
      </c>
      <c r="Q177">
        <f t="shared" si="10"/>
        <v>119</v>
      </c>
      <c r="R177" t="b">
        <f t="shared" si="13"/>
        <v>0</v>
      </c>
    </row>
    <row r="178" spans="1:18">
      <c r="A178">
        <v>53</v>
      </c>
      <c r="B178">
        <v>1</v>
      </c>
      <c r="C178">
        <v>0</v>
      </c>
      <c r="D178">
        <v>140</v>
      </c>
      <c r="E178">
        <v>203</v>
      </c>
      <c r="F178">
        <v>1</v>
      </c>
      <c r="G178">
        <v>0</v>
      </c>
      <c r="H178">
        <v>155</v>
      </c>
      <c r="I178">
        <v>1</v>
      </c>
      <c r="J178">
        <v>3.1</v>
      </c>
      <c r="K178">
        <v>0</v>
      </c>
      <c r="L178">
        <v>0</v>
      </c>
      <c r="M178">
        <v>3</v>
      </c>
      <c r="N178">
        <v>0</v>
      </c>
      <c r="O178">
        <f t="shared" si="11"/>
        <v>1</v>
      </c>
      <c r="P178">
        <f t="shared" si="12"/>
        <v>177</v>
      </c>
      <c r="Q178">
        <f t="shared" si="10"/>
        <v>247</v>
      </c>
      <c r="R178" t="b">
        <f t="shared" si="13"/>
        <v>0</v>
      </c>
    </row>
    <row r="179" spans="1:18">
      <c r="A179">
        <v>56</v>
      </c>
      <c r="B179">
        <v>1</v>
      </c>
      <c r="C179">
        <v>2</v>
      </c>
      <c r="D179">
        <v>130</v>
      </c>
      <c r="E179">
        <v>256</v>
      </c>
      <c r="F179">
        <v>1</v>
      </c>
      <c r="G179">
        <v>0</v>
      </c>
      <c r="H179">
        <v>142</v>
      </c>
      <c r="I179">
        <v>1</v>
      </c>
      <c r="J179">
        <v>0.6</v>
      </c>
      <c r="K179">
        <v>1</v>
      </c>
      <c r="L179">
        <v>1</v>
      </c>
      <c r="M179">
        <v>1</v>
      </c>
      <c r="N179">
        <v>0</v>
      </c>
      <c r="O179">
        <f t="shared" si="11"/>
        <v>1</v>
      </c>
      <c r="P179">
        <f t="shared" si="12"/>
        <v>90</v>
      </c>
      <c r="Q179">
        <f t="shared" si="10"/>
        <v>114</v>
      </c>
      <c r="R179" t="b">
        <f t="shared" si="13"/>
        <v>0</v>
      </c>
    </row>
    <row r="180" spans="1:18" hidden="1">
      <c r="A180">
        <v>48</v>
      </c>
      <c r="B180">
        <v>1</v>
      </c>
      <c r="C180">
        <v>1</v>
      </c>
      <c r="D180">
        <v>110</v>
      </c>
      <c r="E180">
        <v>229</v>
      </c>
      <c r="F180">
        <v>0</v>
      </c>
      <c r="G180">
        <v>1</v>
      </c>
      <c r="H180">
        <v>168</v>
      </c>
      <c r="I180">
        <v>0</v>
      </c>
      <c r="J180">
        <v>1</v>
      </c>
      <c r="K180">
        <v>0</v>
      </c>
      <c r="L180">
        <v>0</v>
      </c>
      <c r="M180">
        <v>3</v>
      </c>
      <c r="N180">
        <v>0</v>
      </c>
      <c r="O180">
        <f t="shared" si="11"/>
        <v>0</v>
      </c>
      <c r="P180">
        <f t="shared" si="12"/>
        <v>135</v>
      </c>
      <c r="Q180">
        <f t="shared" si="10"/>
        <v>184</v>
      </c>
      <c r="R180" t="b">
        <f t="shared" si="13"/>
        <v>0</v>
      </c>
    </row>
    <row r="181" spans="1:18">
      <c r="A181">
        <v>58</v>
      </c>
      <c r="B181">
        <v>1</v>
      </c>
      <c r="C181">
        <v>1</v>
      </c>
      <c r="D181">
        <v>120</v>
      </c>
      <c r="E181">
        <v>284</v>
      </c>
      <c r="F181">
        <v>0</v>
      </c>
      <c r="G181">
        <v>0</v>
      </c>
      <c r="H181">
        <v>160</v>
      </c>
      <c r="I181">
        <v>0</v>
      </c>
      <c r="J181">
        <v>1.8</v>
      </c>
      <c r="K181">
        <v>1</v>
      </c>
      <c r="L181">
        <v>0</v>
      </c>
      <c r="M181">
        <v>2</v>
      </c>
      <c r="N181">
        <v>0</v>
      </c>
      <c r="O181">
        <f t="shared" si="11"/>
        <v>1</v>
      </c>
      <c r="P181">
        <f t="shared" si="12"/>
        <v>51</v>
      </c>
      <c r="Q181">
        <f t="shared" si="10"/>
        <v>62</v>
      </c>
      <c r="R181" t="b">
        <f t="shared" si="13"/>
        <v>0</v>
      </c>
    </row>
    <row r="182" spans="1:18">
      <c r="A182">
        <v>58</v>
      </c>
      <c r="B182">
        <v>1</v>
      </c>
      <c r="C182">
        <v>2</v>
      </c>
      <c r="D182">
        <v>132</v>
      </c>
      <c r="E182">
        <v>224</v>
      </c>
      <c r="F182">
        <v>0</v>
      </c>
      <c r="G182">
        <v>0</v>
      </c>
      <c r="H182">
        <v>173</v>
      </c>
      <c r="I182">
        <v>0</v>
      </c>
      <c r="J182">
        <v>3.2</v>
      </c>
      <c r="K182">
        <v>2</v>
      </c>
      <c r="L182">
        <v>2</v>
      </c>
      <c r="M182">
        <v>3</v>
      </c>
      <c r="N182">
        <v>0</v>
      </c>
      <c r="O182">
        <f t="shared" si="11"/>
        <v>1</v>
      </c>
      <c r="P182">
        <f t="shared" si="12"/>
        <v>145</v>
      </c>
      <c r="Q182">
        <f t="shared" si="10"/>
        <v>197</v>
      </c>
      <c r="R182" t="b">
        <f t="shared" si="13"/>
        <v>0</v>
      </c>
    </row>
    <row r="183" spans="1:18">
      <c r="A183">
        <v>60</v>
      </c>
      <c r="B183">
        <v>1</v>
      </c>
      <c r="C183">
        <v>0</v>
      </c>
      <c r="D183">
        <v>130</v>
      </c>
      <c r="E183">
        <v>206</v>
      </c>
      <c r="F183">
        <v>0</v>
      </c>
      <c r="G183">
        <v>0</v>
      </c>
      <c r="H183">
        <v>132</v>
      </c>
      <c r="I183">
        <v>1</v>
      </c>
      <c r="J183">
        <v>2.4</v>
      </c>
      <c r="K183">
        <v>1</v>
      </c>
      <c r="L183">
        <v>2</v>
      </c>
      <c r="M183">
        <v>3</v>
      </c>
      <c r="N183">
        <v>0</v>
      </c>
      <c r="O183">
        <f t="shared" si="11"/>
        <v>1</v>
      </c>
      <c r="P183">
        <f t="shared" si="12"/>
        <v>171</v>
      </c>
      <c r="Q183">
        <f t="shared" si="10"/>
        <v>237</v>
      </c>
      <c r="R183" t="b">
        <f t="shared" si="13"/>
        <v>0</v>
      </c>
    </row>
    <row r="184" spans="1:18" hidden="1">
      <c r="A184">
        <v>40</v>
      </c>
      <c r="B184">
        <v>1</v>
      </c>
      <c r="C184">
        <v>0</v>
      </c>
      <c r="D184">
        <v>110</v>
      </c>
      <c r="E184">
        <v>167</v>
      </c>
      <c r="F184">
        <v>0</v>
      </c>
      <c r="G184">
        <v>0</v>
      </c>
      <c r="H184">
        <v>114</v>
      </c>
      <c r="I184">
        <v>1</v>
      </c>
      <c r="J184">
        <v>2</v>
      </c>
      <c r="K184">
        <v>1</v>
      </c>
      <c r="L184">
        <v>0</v>
      </c>
      <c r="M184">
        <v>3</v>
      </c>
      <c r="N184">
        <v>0</v>
      </c>
      <c r="O184">
        <f t="shared" si="11"/>
        <v>0</v>
      </c>
      <c r="P184">
        <f t="shared" si="12"/>
        <v>204</v>
      </c>
      <c r="Q184">
        <f t="shared" si="10"/>
        <v>294</v>
      </c>
      <c r="R184" t="b">
        <f t="shared" si="13"/>
        <v>0</v>
      </c>
    </row>
    <row r="185" spans="1:18">
      <c r="A185">
        <v>60</v>
      </c>
      <c r="B185">
        <v>1</v>
      </c>
      <c r="C185">
        <v>0</v>
      </c>
      <c r="D185">
        <v>117</v>
      </c>
      <c r="E185">
        <v>230</v>
      </c>
      <c r="F185">
        <v>1</v>
      </c>
      <c r="G185">
        <v>1</v>
      </c>
      <c r="H185">
        <v>160</v>
      </c>
      <c r="I185">
        <v>1</v>
      </c>
      <c r="J185">
        <v>1.4</v>
      </c>
      <c r="K185">
        <v>2</v>
      </c>
      <c r="L185">
        <v>2</v>
      </c>
      <c r="M185">
        <v>3</v>
      </c>
      <c r="N185">
        <v>0</v>
      </c>
      <c r="O185">
        <f t="shared" si="11"/>
        <v>1</v>
      </c>
      <c r="P185">
        <f t="shared" si="12"/>
        <v>132</v>
      </c>
      <c r="Q185">
        <f t="shared" si="10"/>
        <v>181</v>
      </c>
      <c r="R185" t="b">
        <f t="shared" si="13"/>
        <v>0</v>
      </c>
    </row>
    <row r="186" spans="1:18">
      <c r="A186">
        <v>64</v>
      </c>
      <c r="B186">
        <v>1</v>
      </c>
      <c r="C186">
        <v>2</v>
      </c>
      <c r="D186">
        <v>140</v>
      </c>
      <c r="E186">
        <v>335</v>
      </c>
      <c r="F186">
        <v>0</v>
      </c>
      <c r="G186">
        <v>1</v>
      </c>
      <c r="H186">
        <v>158</v>
      </c>
      <c r="I186">
        <v>0</v>
      </c>
      <c r="J186">
        <v>0</v>
      </c>
      <c r="K186">
        <v>2</v>
      </c>
      <c r="L186">
        <v>0</v>
      </c>
      <c r="M186">
        <v>2</v>
      </c>
      <c r="N186">
        <v>0</v>
      </c>
      <c r="O186">
        <f t="shared" si="11"/>
        <v>1</v>
      </c>
      <c r="P186">
        <f t="shared" si="12"/>
        <v>11</v>
      </c>
      <c r="Q186">
        <f t="shared" si="10"/>
        <v>12</v>
      </c>
      <c r="R186" t="b">
        <f t="shared" si="13"/>
        <v>0</v>
      </c>
    </row>
    <row r="187" spans="1:18" hidden="1">
      <c r="A187">
        <v>43</v>
      </c>
      <c r="B187">
        <v>1</v>
      </c>
      <c r="C187">
        <v>0</v>
      </c>
      <c r="D187">
        <v>120</v>
      </c>
      <c r="E187">
        <v>177</v>
      </c>
      <c r="F187">
        <v>0</v>
      </c>
      <c r="G187">
        <v>0</v>
      </c>
      <c r="H187">
        <v>120</v>
      </c>
      <c r="I187">
        <v>1</v>
      </c>
      <c r="J187">
        <v>2.5</v>
      </c>
      <c r="K187">
        <v>1</v>
      </c>
      <c r="L187">
        <v>0</v>
      </c>
      <c r="M187">
        <v>3</v>
      </c>
      <c r="N187">
        <v>0</v>
      </c>
      <c r="O187">
        <f t="shared" si="11"/>
        <v>0</v>
      </c>
      <c r="P187">
        <f t="shared" si="12"/>
        <v>198</v>
      </c>
      <c r="Q187">
        <f t="shared" si="10"/>
        <v>282</v>
      </c>
      <c r="R187" t="b">
        <f t="shared" si="13"/>
        <v>0</v>
      </c>
    </row>
    <row r="188" spans="1:18">
      <c r="A188">
        <v>57</v>
      </c>
      <c r="B188">
        <v>1</v>
      </c>
      <c r="C188">
        <v>0</v>
      </c>
      <c r="D188">
        <v>150</v>
      </c>
      <c r="E188">
        <v>276</v>
      </c>
      <c r="F188">
        <v>0</v>
      </c>
      <c r="G188">
        <v>0</v>
      </c>
      <c r="H188">
        <v>112</v>
      </c>
      <c r="I188">
        <v>1</v>
      </c>
      <c r="J188">
        <v>0.6</v>
      </c>
      <c r="K188">
        <v>1</v>
      </c>
      <c r="L188">
        <v>1</v>
      </c>
      <c r="M188">
        <v>1</v>
      </c>
      <c r="N188">
        <v>0</v>
      </c>
      <c r="O188">
        <f t="shared" si="11"/>
        <v>1</v>
      </c>
      <c r="P188">
        <f t="shared" si="12"/>
        <v>62</v>
      </c>
      <c r="Q188">
        <f t="shared" si="10"/>
        <v>74</v>
      </c>
      <c r="R188" t="b">
        <f t="shared" si="13"/>
        <v>0</v>
      </c>
    </row>
    <row r="189" spans="1:18">
      <c r="A189">
        <v>55</v>
      </c>
      <c r="B189">
        <v>1</v>
      </c>
      <c r="C189">
        <v>0</v>
      </c>
      <c r="D189">
        <v>132</v>
      </c>
      <c r="E189">
        <v>353</v>
      </c>
      <c r="F189">
        <v>0</v>
      </c>
      <c r="G189">
        <v>1</v>
      </c>
      <c r="H189">
        <v>132</v>
      </c>
      <c r="I189">
        <v>1</v>
      </c>
      <c r="J189">
        <v>1.2</v>
      </c>
      <c r="K189">
        <v>1</v>
      </c>
      <c r="L189">
        <v>1</v>
      </c>
      <c r="M189">
        <v>3</v>
      </c>
      <c r="N189">
        <v>0</v>
      </c>
      <c r="O189">
        <f t="shared" si="11"/>
        <v>1</v>
      </c>
      <c r="P189">
        <f t="shared" si="12"/>
        <v>8</v>
      </c>
      <c r="Q189">
        <f t="shared" si="10"/>
        <v>8</v>
      </c>
      <c r="R189" t="b">
        <f t="shared" si="13"/>
        <v>1</v>
      </c>
    </row>
    <row r="190" spans="1:18">
      <c r="A190">
        <v>65</v>
      </c>
      <c r="B190">
        <v>0</v>
      </c>
      <c r="C190">
        <v>0</v>
      </c>
      <c r="D190">
        <v>150</v>
      </c>
      <c r="E190">
        <v>225</v>
      </c>
      <c r="F190">
        <v>0</v>
      </c>
      <c r="G190">
        <v>0</v>
      </c>
      <c r="H190">
        <v>114</v>
      </c>
      <c r="I190">
        <v>0</v>
      </c>
      <c r="J190">
        <v>1</v>
      </c>
      <c r="K190">
        <v>1</v>
      </c>
      <c r="L190">
        <v>3</v>
      </c>
      <c r="M190">
        <v>3</v>
      </c>
      <c r="N190">
        <v>0</v>
      </c>
      <c r="O190">
        <f t="shared" si="11"/>
        <v>1</v>
      </c>
      <c r="P190">
        <f t="shared" si="12"/>
        <v>143</v>
      </c>
      <c r="Q190">
        <f t="shared" si="10"/>
        <v>195</v>
      </c>
      <c r="R190" t="b">
        <f t="shared" si="13"/>
        <v>0</v>
      </c>
    </row>
    <row r="191" spans="1:18">
      <c r="A191">
        <v>61</v>
      </c>
      <c r="B191">
        <v>0</v>
      </c>
      <c r="C191">
        <v>0</v>
      </c>
      <c r="D191">
        <v>130</v>
      </c>
      <c r="E191">
        <v>330</v>
      </c>
      <c r="F191">
        <v>0</v>
      </c>
      <c r="G191">
        <v>0</v>
      </c>
      <c r="H191">
        <v>169</v>
      </c>
      <c r="I191">
        <v>0</v>
      </c>
      <c r="J191">
        <v>0</v>
      </c>
      <c r="K191">
        <v>2</v>
      </c>
      <c r="L191">
        <v>0</v>
      </c>
      <c r="M191">
        <v>2</v>
      </c>
      <c r="N191">
        <v>0</v>
      </c>
      <c r="O191">
        <f t="shared" si="11"/>
        <v>1</v>
      </c>
      <c r="P191">
        <f t="shared" si="12"/>
        <v>13</v>
      </c>
      <c r="Q191">
        <f t="shared" si="10"/>
        <v>14</v>
      </c>
      <c r="R191" t="b">
        <f t="shared" si="13"/>
        <v>0</v>
      </c>
    </row>
    <row r="192" spans="1:18">
      <c r="A192">
        <v>58</v>
      </c>
      <c r="B192">
        <v>1</v>
      </c>
      <c r="C192">
        <v>2</v>
      </c>
      <c r="D192">
        <v>112</v>
      </c>
      <c r="E192">
        <v>230</v>
      </c>
      <c r="F192">
        <v>0</v>
      </c>
      <c r="G192">
        <v>0</v>
      </c>
      <c r="H192">
        <v>165</v>
      </c>
      <c r="I192">
        <v>0</v>
      </c>
      <c r="J192">
        <v>2.5</v>
      </c>
      <c r="K192">
        <v>1</v>
      </c>
      <c r="L192">
        <v>1</v>
      </c>
      <c r="M192">
        <v>3</v>
      </c>
      <c r="N192">
        <v>0</v>
      </c>
      <c r="O192">
        <f t="shared" si="11"/>
        <v>1</v>
      </c>
      <c r="P192">
        <f t="shared" si="12"/>
        <v>132</v>
      </c>
      <c r="Q192">
        <f t="shared" si="10"/>
        <v>181</v>
      </c>
      <c r="R192" t="b">
        <f t="shared" si="13"/>
        <v>0</v>
      </c>
    </row>
    <row r="193" spans="1:18" hidden="1">
      <c r="A193">
        <v>50</v>
      </c>
      <c r="B193">
        <v>1</v>
      </c>
      <c r="C193">
        <v>0</v>
      </c>
      <c r="D193">
        <v>150</v>
      </c>
      <c r="E193">
        <v>243</v>
      </c>
      <c r="F193">
        <v>0</v>
      </c>
      <c r="G193">
        <v>0</v>
      </c>
      <c r="H193">
        <v>128</v>
      </c>
      <c r="I193">
        <v>0</v>
      </c>
      <c r="J193">
        <v>2.6</v>
      </c>
      <c r="K193">
        <v>1</v>
      </c>
      <c r="L193">
        <v>0</v>
      </c>
      <c r="M193">
        <v>3</v>
      </c>
      <c r="N193">
        <v>0</v>
      </c>
      <c r="O193">
        <f t="shared" si="11"/>
        <v>0</v>
      </c>
      <c r="P193">
        <f t="shared" si="12"/>
        <v>110</v>
      </c>
      <c r="Q193">
        <f t="shared" si="10"/>
        <v>146</v>
      </c>
      <c r="R193" t="b">
        <f t="shared" si="13"/>
        <v>0</v>
      </c>
    </row>
    <row r="194" spans="1:18" hidden="1">
      <c r="A194">
        <v>44</v>
      </c>
      <c r="B194">
        <v>1</v>
      </c>
      <c r="C194">
        <v>0</v>
      </c>
      <c r="D194">
        <v>112</v>
      </c>
      <c r="E194">
        <v>290</v>
      </c>
      <c r="F194">
        <v>0</v>
      </c>
      <c r="G194">
        <v>0</v>
      </c>
      <c r="H194">
        <v>153</v>
      </c>
      <c r="I194">
        <v>0</v>
      </c>
      <c r="J194">
        <v>0</v>
      </c>
      <c r="K194">
        <v>2</v>
      </c>
      <c r="L194">
        <v>1</v>
      </c>
      <c r="M194">
        <v>2</v>
      </c>
      <c r="N194">
        <v>0</v>
      </c>
      <c r="O194">
        <f t="shared" si="11"/>
        <v>0</v>
      </c>
      <c r="P194">
        <f t="shared" si="12"/>
        <v>44</v>
      </c>
      <c r="Q194">
        <f t="shared" si="10"/>
        <v>54</v>
      </c>
      <c r="R194" t="b">
        <f t="shared" si="13"/>
        <v>0</v>
      </c>
    </row>
    <row r="195" spans="1:18">
      <c r="A195">
        <v>60</v>
      </c>
      <c r="B195">
        <v>1</v>
      </c>
      <c r="C195">
        <v>0</v>
      </c>
      <c r="D195">
        <v>130</v>
      </c>
      <c r="E195">
        <v>253</v>
      </c>
      <c r="F195">
        <v>0</v>
      </c>
      <c r="G195">
        <v>1</v>
      </c>
      <c r="H195">
        <v>144</v>
      </c>
      <c r="I195">
        <v>1</v>
      </c>
      <c r="J195">
        <v>1.4</v>
      </c>
      <c r="K195">
        <v>2</v>
      </c>
      <c r="L195">
        <v>1</v>
      </c>
      <c r="M195">
        <v>3</v>
      </c>
      <c r="N195">
        <v>0</v>
      </c>
      <c r="O195">
        <f t="shared" si="11"/>
        <v>1</v>
      </c>
      <c r="P195">
        <f t="shared" si="12"/>
        <v>97</v>
      </c>
      <c r="Q195">
        <f t="shared" si="10"/>
        <v>124</v>
      </c>
      <c r="R195" t="b">
        <f t="shared" si="13"/>
        <v>0</v>
      </c>
    </row>
    <row r="196" spans="1:18">
      <c r="A196">
        <v>54</v>
      </c>
      <c r="B196">
        <v>1</v>
      </c>
      <c r="C196">
        <v>0</v>
      </c>
      <c r="D196">
        <v>124</v>
      </c>
      <c r="E196">
        <v>266</v>
      </c>
      <c r="F196">
        <v>0</v>
      </c>
      <c r="G196">
        <v>0</v>
      </c>
      <c r="H196">
        <v>109</v>
      </c>
      <c r="I196">
        <v>1</v>
      </c>
      <c r="J196">
        <v>2.2000000000000002</v>
      </c>
      <c r="K196">
        <v>1</v>
      </c>
      <c r="L196">
        <v>1</v>
      </c>
      <c r="M196">
        <v>3</v>
      </c>
      <c r="N196">
        <v>0</v>
      </c>
      <c r="O196">
        <f t="shared" si="11"/>
        <v>1</v>
      </c>
      <c r="P196">
        <f t="shared" si="12"/>
        <v>77</v>
      </c>
      <c r="Q196">
        <f t="shared" si="10"/>
        <v>95</v>
      </c>
      <c r="R196" t="b">
        <f t="shared" si="13"/>
        <v>0</v>
      </c>
    </row>
    <row r="197" spans="1:18" hidden="1">
      <c r="A197">
        <v>50</v>
      </c>
      <c r="B197">
        <v>1</v>
      </c>
      <c r="C197">
        <v>2</v>
      </c>
      <c r="D197">
        <v>140</v>
      </c>
      <c r="E197">
        <v>233</v>
      </c>
      <c r="F197">
        <v>0</v>
      </c>
      <c r="G197">
        <v>1</v>
      </c>
      <c r="H197">
        <v>163</v>
      </c>
      <c r="I197">
        <v>0</v>
      </c>
      <c r="J197">
        <v>0.6</v>
      </c>
      <c r="K197">
        <v>1</v>
      </c>
      <c r="L197">
        <v>1</v>
      </c>
      <c r="M197">
        <v>3</v>
      </c>
      <c r="N197">
        <v>0</v>
      </c>
      <c r="O197">
        <f t="shared" si="11"/>
        <v>0</v>
      </c>
      <c r="P197">
        <f t="shared" si="12"/>
        <v>127</v>
      </c>
      <c r="Q197">
        <f t="shared" si="10"/>
        <v>172</v>
      </c>
      <c r="R197" t="b">
        <f t="shared" si="13"/>
        <v>0</v>
      </c>
    </row>
    <row r="198" spans="1:18" hidden="1">
      <c r="A198">
        <v>41</v>
      </c>
      <c r="B198">
        <v>1</v>
      </c>
      <c r="C198">
        <v>0</v>
      </c>
      <c r="D198">
        <v>110</v>
      </c>
      <c r="E198">
        <v>172</v>
      </c>
      <c r="F198">
        <v>0</v>
      </c>
      <c r="G198">
        <v>0</v>
      </c>
      <c r="H198">
        <v>158</v>
      </c>
      <c r="I198">
        <v>0</v>
      </c>
      <c r="J198">
        <v>0</v>
      </c>
      <c r="K198">
        <v>2</v>
      </c>
      <c r="L198">
        <v>0</v>
      </c>
      <c r="M198">
        <v>3</v>
      </c>
      <c r="N198">
        <v>0</v>
      </c>
      <c r="O198">
        <f t="shared" si="11"/>
        <v>0</v>
      </c>
      <c r="P198">
        <f t="shared" si="12"/>
        <v>203</v>
      </c>
      <c r="Q198">
        <f t="shared" si="10"/>
        <v>291</v>
      </c>
      <c r="R198" t="b">
        <f t="shared" si="13"/>
        <v>0</v>
      </c>
    </row>
    <row r="199" spans="1:18">
      <c r="A199">
        <v>51</v>
      </c>
      <c r="B199">
        <v>0</v>
      </c>
      <c r="C199">
        <v>0</v>
      </c>
      <c r="D199">
        <v>130</v>
      </c>
      <c r="E199">
        <v>305</v>
      </c>
      <c r="F199">
        <v>0</v>
      </c>
      <c r="G199">
        <v>1</v>
      </c>
      <c r="H199">
        <v>142</v>
      </c>
      <c r="I199">
        <v>1</v>
      </c>
      <c r="J199">
        <v>1.2</v>
      </c>
      <c r="K199">
        <v>1</v>
      </c>
      <c r="L199">
        <v>0</v>
      </c>
      <c r="M199">
        <v>3</v>
      </c>
      <c r="N199">
        <v>0</v>
      </c>
      <c r="O199">
        <f t="shared" si="11"/>
        <v>1</v>
      </c>
      <c r="P199">
        <f t="shared" si="12"/>
        <v>28</v>
      </c>
      <c r="Q199">
        <f t="shared" si="10"/>
        <v>36</v>
      </c>
      <c r="R199" t="b">
        <f t="shared" si="13"/>
        <v>0</v>
      </c>
    </row>
    <row r="200" spans="1:18">
      <c r="A200">
        <v>58</v>
      </c>
      <c r="B200">
        <v>1</v>
      </c>
      <c r="C200">
        <v>0</v>
      </c>
      <c r="D200">
        <v>128</v>
      </c>
      <c r="E200">
        <v>216</v>
      </c>
      <c r="F200">
        <v>0</v>
      </c>
      <c r="G200">
        <v>0</v>
      </c>
      <c r="H200">
        <v>131</v>
      </c>
      <c r="I200">
        <v>1</v>
      </c>
      <c r="J200">
        <v>2.2000000000000002</v>
      </c>
      <c r="K200">
        <v>1</v>
      </c>
      <c r="L200">
        <v>3</v>
      </c>
      <c r="M200">
        <v>3</v>
      </c>
      <c r="N200">
        <v>0</v>
      </c>
      <c r="O200">
        <f t="shared" si="11"/>
        <v>1</v>
      </c>
      <c r="P200">
        <f t="shared" si="12"/>
        <v>155</v>
      </c>
      <c r="Q200">
        <f t="shared" si="10"/>
        <v>214</v>
      </c>
      <c r="R200" t="b">
        <f t="shared" si="13"/>
        <v>0</v>
      </c>
    </row>
    <row r="201" spans="1:18">
      <c r="A201">
        <v>54</v>
      </c>
      <c r="B201">
        <v>1</v>
      </c>
      <c r="C201">
        <v>0</v>
      </c>
      <c r="D201">
        <v>120</v>
      </c>
      <c r="E201">
        <v>188</v>
      </c>
      <c r="F201">
        <v>0</v>
      </c>
      <c r="G201">
        <v>1</v>
      </c>
      <c r="H201">
        <v>113</v>
      </c>
      <c r="I201">
        <v>0</v>
      </c>
      <c r="J201">
        <v>1.4</v>
      </c>
      <c r="K201">
        <v>1</v>
      </c>
      <c r="L201">
        <v>1</v>
      </c>
      <c r="M201">
        <v>3</v>
      </c>
      <c r="N201">
        <v>0</v>
      </c>
      <c r="O201">
        <f t="shared" si="11"/>
        <v>1</v>
      </c>
      <c r="P201">
        <f t="shared" si="12"/>
        <v>192</v>
      </c>
      <c r="Q201">
        <f t="shared" ref="Q201:Q264" si="14">RANK(E201,$E$9:$E$311)</f>
        <v>272</v>
      </c>
      <c r="R201" t="b">
        <f t="shared" si="13"/>
        <v>0</v>
      </c>
    </row>
    <row r="202" spans="1:18">
      <c r="A202">
        <v>60</v>
      </c>
      <c r="B202">
        <v>1</v>
      </c>
      <c r="C202">
        <v>0</v>
      </c>
      <c r="D202">
        <v>145</v>
      </c>
      <c r="E202">
        <v>282</v>
      </c>
      <c r="F202">
        <v>0</v>
      </c>
      <c r="G202">
        <v>0</v>
      </c>
      <c r="H202">
        <v>142</v>
      </c>
      <c r="I202">
        <v>1</v>
      </c>
      <c r="J202">
        <v>2.8</v>
      </c>
      <c r="K202">
        <v>1</v>
      </c>
      <c r="L202">
        <v>2</v>
      </c>
      <c r="M202">
        <v>3</v>
      </c>
      <c r="N202">
        <v>0</v>
      </c>
      <c r="O202">
        <f t="shared" ref="O202:O265" si="15">--SUBTOTAL(103,A202)</f>
        <v>1</v>
      </c>
      <c r="P202">
        <f t="shared" ref="P202:P265" si="16">COUNTIFS($E$9:$E$311,"&gt;"&amp;$E202,$O$9:$O$311,1)+1</f>
        <v>55</v>
      </c>
      <c r="Q202">
        <f t="shared" si="14"/>
        <v>66</v>
      </c>
      <c r="R202" t="b">
        <f t="shared" ref="R202:R265" si="17">Q202=P202</f>
        <v>0</v>
      </c>
    </row>
    <row r="203" spans="1:18">
      <c r="A203">
        <v>60</v>
      </c>
      <c r="B203">
        <v>1</v>
      </c>
      <c r="C203">
        <v>2</v>
      </c>
      <c r="D203">
        <v>140</v>
      </c>
      <c r="E203">
        <v>185</v>
      </c>
      <c r="F203">
        <v>0</v>
      </c>
      <c r="G203">
        <v>0</v>
      </c>
      <c r="H203">
        <v>155</v>
      </c>
      <c r="I203">
        <v>0</v>
      </c>
      <c r="J203">
        <v>3</v>
      </c>
      <c r="K203">
        <v>1</v>
      </c>
      <c r="L203">
        <v>0</v>
      </c>
      <c r="M203">
        <v>2</v>
      </c>
      <c r="N203">
        <v>0</v>
      </c>
      <c r="O203">
        <f t="shared" si="15"/>
        <v>1</v>
      </c>
      <c r="P203">
        <f t="shared" si="16"/>
        <v>195</v>
      </c>
      <c r="Q203">
        <f t="shared" si="14"/>
        <v>276</v>
      </c>
      <c r="R203" t="b">
        <f t="shared" si="17"/>
        <v>0</v>
      </c>
    </row>
    <row r="204" spans="1:18">
      <c r="A204">
        <v>59</v>
      </c>
      <c r="B204">
        <v>1</v>
      </c>
      <c r="C204">
        <v>0</v>
      </c>
      <c r="D204">
        <v>170</v>
      </c>
      <c r="E204">
        <v>326</v>
      </c>
      <c r="F204">
        <v>0</v>
      </c>
      <c r="G204">
        <v>0</v>
      </c>
      <c r="H204">
        <v>140</v>
      </c>
      <c r="I204">
        <v>1</v>
      </c>
      <c r="J204">
        <v>3.4</v>
      </c>
      <c r="K204">
        <v>0</v>
      </c>
      <c r="L204">
        <v>0</v>
      </c>
      <c r="M204">
        <v>3</v>
      </c>
      <c r="N204">
        <v>0</v>
      </c>
      <c r="O204">
        <f t="shared" si="15"/>
        <v>1</v>
      </c>
      <c r="P204">
        <f t="shared" si="16"/>
        <v>16</v>
      </c>
      <c r="Q204">
        <f t="shared" si="14"/>
        <v>17</v>
      </c>
      <c r="R204" t="b">
        <f t="shared" si="17"/>
        <v>0</v>
      </c>
    </row>
    <row r="205" spans="1:18" hidden="1">
      <c r="A205">
        <v>46</v>
      </c>
      <c r="B205">
        <v>1</v>
      </c>
      <c r="C205">
        <v>2</v>
      </c>
      <c r="D205">
        <v>150</v>
      </c>
      <c r="E205">
        <v>231</v>
      </c>
      <c r="F205">
        <v>0</v>
      </c>
      <c r="G205">
        <v>1</v>
      </c>
      <c r="H205">
        <v>147</v>
      </c>
      <c r="I205">
        <v>0</v>
      </c>
      <c r="J205">
        <v>3.6</v>
      </c>
      <c r="K205">
        <v>1</v>
      </c>
      <c r="L205">
        <v>0</v>
      </c>
      <c r="M205">
        <v>2</v>
      </c>
      <c r="N205">
        <v>0</v>
      </c>
      <c r="O205">
        <f t="shared" si="15"/>
        <v>0</v>
      </c>
      <c r="P205">
        <f t="shared" si="16"/>
        <v>131</v>
      </c>
      <c r="Q205">
        <f t="shared" si="14"/>
        <v>178</v>
      </c>
      <c r="R205" t="b">
        <f t="shared" si="17"/>
        <v>0</v>
      </c>
    </row>
    <row r="206" spans="1:18">
      <c r="A206">
        <v>67</v>
      </c>
      <c r="B206">
        <v>1</v>
      </c>
      <c r="C206">
        <v>0</v>
      </c>
      <c r="D206">
        <v>125</v>
      </c>
      <c r="E206">
        <v>254</v>
      </c>
      <c r="F206">
        <v>1</v>
      </c>
      <c r="G206">
        <v>1</v>
      </c>
      <c r="H206">
        <v>163</v>
      </c>
      <c r="I206">
        <v>0</v>
      </c>
      <c r="J206">
        <v>0.2</v>
      </c>
      <c r="K206">
        <v>1</v>
      </c>
      <c r="L206">
        <v>2</v>
      </c>
      <c r="M206">
        <v>3</v>
      </c>
      <c r="N206">
        <v>0</v>
      </c>
      <c r="O206">
        <f t="shared" si="15"/>
        <v>1</v>
      </c>
      <c r="P206">
        <f t="shared" si="16"/>
        <v>93</v>
      </c>
      <c r="Q206">
        <f t="shared" si="14"/>
        <v>119</v>
      </c>
      <c r="R206" t="b">
        <f t="shared" si="17"/>
        <v>0</v>
      </c>
    </row>
    <row r="207" spans="1:18">
      <c r="A207">
        <v>62</v>
      </c>
      <c r="B207">
        <v>1</v>
      </c>
      <c r="C207">
        <v>0</v>
      </c>
      <c r="D207">
        <v>120</v>
      </c>
      <c r="E207">
        <v>267</v>
      </c>
      <c r="F207">
        <v>0</v>
      </c>
      <c r="G207">
        <v>1</v>
      </c>
      <c r="H207">
        <v>99</v>
      </c>
      <c r="I207">
        <v>1</v>
      </c>
      <c r="J207">
        <v>1.8</v>
      </c>
      <c r="K207">
        <v>1</v>
      </c>
      <c r="L207">
        <v>2</v>
      </c>
      <c r="M207">
        <v>3</v>
      </c>
      <c r="N207">
        <v>0</v>
      </c>
      <c r="O207">
        <f t="shared" si="15"/>
        <v>1</v>
      </c>
      <c r="P207">
        <f t="shared" si="16"/>
        <v>75</v>
      </c>
      <c r="Q207">
        <f t="shared" si="14"/>
        <v>93</v>
      </c>
      <c r="R207" t="b">
        <f t="shared" si="17"/>
        <v>0</v>
      </c>
    </row>
    <row r="208" spans="1:18">
      <c r="A208">
        <v>65</v>
      </c>
      <c r="B208">
        <v>1</v>
      </c>
      <c r="C208">
        <v>0</v>
      </c>
      <c r="D208">
        <v>110</v>
      </c>
      <c r="E208">
        <v>248</v>
      </c>
      <c r="F208">
        <v>0</v>
      </c>
      <c r="G208">
        <v>0</v>
      </c>
      <c r="H208">
        <v>158</v>
      </c>
      <c r="I208">
        <v>0</v>
      </c>
      <c r="J208">
        <v>0.6</v>
      </c>
      <c r="K208">
        <v>2</v>
      </c>
      <c r="L208">
        <v>2</v>
      </c>
      <c r="M208">
        <v>1</v>
      </c>
      <c r="N208">
        <v>0</v>
      </c>
      <c r="O208">
        <f t="shared" si="15"/>
        <v>1</v>
      </c>
      <c r="P208">
        <f t="shared" si="16"/>
        <v>102</v>
      </c>
      <c r="Q208">
        <f t="shared" si="14"/>
        <v>133</v>
      </c>
      <c r="R208" t="b">
        <f t="shared" si="17"/>
        <v>0</v>
      </c>
    </row>
    <row r="209" spans="1:18" hidden="1">
      <c r="A209">
        <v>44</v>
      </c>
      <c r="B209">
        <v>1</v>
      </c>
      <c r="C209">
        <v>0</v>
      </c>
      <c r="D209">
        <v>110</v>
      </c>
      <c r="E209">
        <v>197</v>
      </c>
      <c r="F209">
        <v>0</v>
      </c>
      <c r="G209">
        <v>0</v>
      </c>
      <c r="H209">
        <v>177</v>
      </c>
      <c r="I209">
        <v>0</v>
      </c>
      <c r="J209">
        <v>0</v>
      </c>
      <c r="K209">
        <v>2</v>
      </c>
      <c r="L209">
        <v>1</v>
      </c>
      <c r="M209">
        <v>2</v>
      </c>
      <c r="N209">
        <v>0</v>
      </c>
      <c r="O209">
        <f t="shared" si="15"/>
        <v>0</v>
      </c>
      <c r="P209">
        <f t="shared" si="16"/>
        <v>183</v>
      </c>
      <c r="Q209">
        <f t="shared" si="14"/>
        <v>259</v>
      </c>
      <c r="R209" t="b">
        <f t="shared" si="17"/>
        <v>0</v>
      </c>
    </row>
    <row r="210" spans="1:18">
      <c r="A210">
        <v>60</v>
      </c>
      <c r="B210">
        <v>1</v>
      </c>
      <c r="C210">
        <v>0</v>
      </c>
      <c r="D210">
        <v>125</v>
      </c>
      <c r="E210">
        <v>258</v>
      </c>
      <c r="F210">
        <v>0</v>
      </c>
      <c r="G210">
        <v>0</v>
      </c>
      <c r="H210">
        <v>141</v>
      </c>
      <c r="I210">
        <v>1</v>
      </c>
      <c r="J210">
        <v>2.8</v>
      </c>
      <c r="K210">
        <v>1</v>
      </c>
      <c r="L210">
        <v>1</v>
      </c>
      <c r="M210">
        <v>3</v>
      </c>
      <c r="N210">
        <v>0</v>
      </c>
      <c r="O210">
        <f t="shared" si="15"/>
        <v>1</v>
      </c>
      <c r="P210">
        <f t="shared" si="16"/>
        <v>87</v>
      </c>
      <c r="Q210">
        <f t="shared" si="14"/>
        <v>110</v>
      </c>
      <c r="R210" t="b">
        <f t="shared" si="17"/>
        <v>0</v>
      </c>
    </row>
    <row r="211" spans="1:18">
      <c r="A211">
        <v>58</v>
      </c>
      <c r="B211">
        <v>1</v>
      </c>
      <c r="C211">
        <v>0</v>
      </c>
      <c r="D211">
        <v>150</v>
      </c>
      <c r="E211">
        <v>270</v>
      </c>
      <c r="F211">
        <v>0</v>
      </c>
      <c r="G211">
        <v>0</v>
      </c>
      <c r="H211">
        <v>111</v>
      </c>
      <c r="I211">
        <v>1</v>
      </c>
      <c r="J211">
        <v>0.8</v>
      </c>
      <c r="K211">
        <v>2</v>
      </c>
      <c r="L211">
        <v>0</v>
      </c>
      <c r="M211">
        <v>3</v>
      </c>
      <c r="N211">
        <v>0</v>
      </c>
      <c r="O211">
        <f t="shared" si="15"/>
        <v>1</v>
      </c>
      <c r="P211">
        <f t="shared" si="16"/>
        <v>68</v>
      </c>
      <c r="Q211">
        <f t="shared" si="14"/>
        <v>84</v>
      </c>
      <c r="R211" t="b">
        <f t="shared" si="17"/>
        <v>0</v>
      </c>
    </row>
    <row r="212" spans="1:18">
      <c r="A212">
        <v>68</v>
      </c>
      <c r="B212">
        <v>1</v>
      </c>
      <c r="C212">
        <v>2</v>
      </c>
      <c r="D212">
        <v>180</v>
      </c>
      <c r="E212">
        <v>274</v>
      </c>
      <c r="F212">
        <v>1</v>
      </c>
      <c r="G212">
        <v>0</v>
      </c>
      <c r="H212">
        <v>150</v>
      </c>
      <c r="I212">
        <v>1</v>
      </c>
      <c r="J212">
        <v>1.6</v>
      </c>
      <c r="K212">
        <v>1</v>
      </c>
      <c r="L212">
        <v>0</v>
      </c>
      <c r="M212">
        <v>3</v>
      </c>
      <c r="N212">
        <v>0</v>
      </c>
      <c r="O212">
        <f t="shared" si="15"/>
        <v>1</v>
      </c>
      <c r="P212">
        <f t="shared" si="16"/>
        <v>63</v>
      </c>
      <c r="Q212">
        <f t="shared" si="14"/>
        <v>77</v>
      </c>
      <c r="R212" t="b">
        <f t="shared" si="17"/>
        <v>0</v>
      </c>
    </row>
    <row r="213" spans="1:18">
      <c r="A213">
        <v>62</v>
      </c>
      <c r="B213">
        <v>0</v>
      </c>
      <c r="C213">
        <v>0</v>
      </c>
      <c r="D213">
        <v>160</v>
      </c>
      <c r="E213">
        <v>164</v>
      </c>
      <c r="F213">
        <v>0</v>
      </c>
      <c r="G213">
        <v>0</v>
      </c>
      <c r="H213">
        <v>145</v>
      </c>
      <c r="I213">
        <v>0</v>
      </c>
      <c r="J213">
        <v>6.2</v>
      </c>
      <c r="K213">
        <v>0</v>
      </c>
      <c r="L213">
        <v>3</v>
      </c>
      <c r="M213">
        <v>3</v>
      </c>
      <c r="N213">
        <v>0</v>
      </c>
      <c r="O213">
        <f t="shared" si="15"/>
        <v>1</v>
      </c>
      <c r="P213">
        <f t="shared" si="16"/>
        <v>205</v>
      </c>
      <c r="Q213">
        <f t="shared" si="14"/>
        <v>296</v>
      </c>
      <c r="R213" t="b">
        <f t="shared" si="17"/>
        <v>0</v>
      </c>
    </row>
    <row r="214" spans="1:18">
      <c r="A214">
        <v>52</v>
      </c>
      <c r="B214">
        <v>1</v>
      </c>
      <c r="C214">
        <v>0</v>
      </c>
      <c r="D214">
        <v>128</v>
      </c>
      <c r="E214">
        <v>255</v>
      </c>
      <c r="F214">
        <v>0</v>
      </c>
      <c r="G214">
        <v>1</v>
      </c>
      <c r="H214">
        <v>161</v>
      </c>
      <c r="I214">
        <v>1</v>
      </c>
      <c r="J214">
        <v>0</v>
      </c>
      <c r="K214">
        <v>2</v>
      </c>
      <c r="L214">
        <v>1</v>
      </c>
      <c r="M214">
        <v>3</v>
      </c>
      <c r="N214">
        <v>0</v>
      </c>
      <c r="O214">
        <f t="shared" si="15"/>
        <v>1</v>
      </c>
      <c r="P214">
        <f t="shared" si="16"/>
        <v>92</v>
      </c>
      <c r="Q214">
        <f t="shared" si="14"/>
        <v>117</v>
      </c>
      <c r="R214" t="b">
        <f t="shared" si="17"/>
        <v>0</v>
      </c>
    </row>
    <row r="215" spans="1:18">
      <c r="A215">
        <v>59</v>
      </c>
      <c r="B215">
        <v>1</v>
      </c>
      <c r="C215">
        <v>0</v>
      </c>
      <c r="D215">
        <v>110</v>
      </c>
      <c r="E215">
        <v>239</v>
      </c>
      <c r="F215">
        <v>0</v>
      </c>
      <c r="G215">
        <v>0</v>
      </c>
      <c r="H215">
        <v>142</v>
      </c>
      <c r="I215">
        <v>1</v>
      </c>
      <c r="J215">
        <v>1.2</v>
      </c>
      <c r="K215">
        <v>1</v>
      </c>
      <c r="L215">
        <v>1</v>
      </c>
      <c r="M215">
        <v>3</v>
      </c>
      <c r="N215">
        <v>0</v>
      </c>
      <c r="O215">
        <f t="shared" si="15"/>
        <v>1</v>
      </c>
      <c r="P215">
        <f t="shared" si="16"/>
        <v>115</v>
      </c>
      <c r="Q215">
        <f t="shared" si="14"/>
        <v>156</v>
      </c>
      <c r="R215" t="b">
        <f t="shared" si="17"/>
        <v>0</v>
      </c>
    </row>
    <row r="216" spans="1:18">
      <c r="A216">
        <v>60</v>
      </c>
      <c r="B216">
        <v>0</v>
      </c>
      <c r="C216">
        <v>0</v>
      </c>
      <c r="D216">
        <v>150</v>
      </c>
      <c r="E216">
        <v>258</v>
      </c>
      <c r="F216">
        <v>0</v>
      </c>
      <c r="G216">
        <v>0</v>
      </c>
      <c r="H216">
        <v>157</v>
      </c>
      <c r="I216">
        <v>0</v>
      </c>
      <c r="J216">
        <v>2.6</v>
      </c>
      <c r="K216">
        <v>1</v>
      </c>
      <c r="L216">
        <v>2</v>
      </c>
      <c r="M216">
        <v>3</v>
      </c>
      <c r="N216">
        <v>0</v>
      </c>
      <c r="O216">
        <f t="shared" si="15"/>
        <v>1</v>
      </c>
      <c r="P216">
        <f t="shared" si="16"/>
        <v>87</v>
      </c>
      <c r="Q216">
        <f t="shared" si="14"/>
        <v>110</v>
      </c>
      <c r="R216" t="b">
        <f t="shared" si="17"/>
        <v>0</v>
      </c>
    </row>
    <row r="217" spans="1:18" hidden="1">
      <c r="A217">
        <v>49</v>
      </c>
      <c r="B217">
        <v>1</v>
      </c>
      <c r="C217">
        <v>2</v>
      </c>
      <c r="D217">
        <v>120</v>
      </c>
      <c r="E217">
        <v>188</v>
      </c>
      <c r="F217">
        <v>0</v>
      </c>
      <c r="G217">
        <v>1</v>
      </c>
      <c r="H217">
        <v>139</v>
      </c>
      <c r="I217">
        <v>0</v>
      </c>
      <c r="J217">
        <v>2</v>
      </c>
      <c r="K217">
        <v>1</v>
      </c>
      <c r="L217">
        <v>3</v>
      </c>
      <c r="M217">
        <v>3</v>
      </c>
      <c r="N217">
        <v>0</v>
      </c>
      <c r="O217">
        <f t="shared" si="15"/>
        <v>0</v>
      </c>
      <c r="P217">
        <f t="shared" si="16"/>
        <v>192</v>
      </c>
      <c r="Q217">
        <f t="shared" si="14"/>
        <v>272</v>
      </c>
      <c r="R217" t="b">
        <f t="shared" si="17"/>
        <v>0</v>
      </c>
    </row>
    <row r="218" spans="1:18">
      <c r="A218">
        <v>59</v>
      </c>
      <c r="B218">
        <v>1</v>
      </c>
      <c r="C218">
        <v>0</v>
      </c>
      <c r="D218">
        <v>140</v>
      </c>
      <c r="E218">
        <v>177</v>
      </c>
      <c r="F218">
        <v>0</v>
      </c>
      <c r="G218">
        <v>1</v>
      </c>
      <c r="H218">
        <v>162</v>
      </c>
      <c r="I218">
        <v>1</v>
      </c>
      <c r="J218">
        <v>0</v>
      </c>
      <c r="K218">
        <v>2</v>
      </c>
      <c r="L218">
        <v>1</v>
      </c>
      <c r="M218">
        <v>3</v>
      </c>
      <c r="N218">
        <v>0</v>
      </c>
      <c r="O218">
        <f t="shared" si="15"/>
        <v>1</v>
      </c>
      <c r="P218">
        <f t="shared" si="16"/>
        <v>198</v>
      </c>
      <c r="Q218">
        <f t="shared" si="14"/>
        <v>282</v>
      </c>
      <c r="R218" t="b">
        <f t="shared" si="17"/>
        <v>0</v>
      </c>
    </row>
    <row r="219" spans="1:18">
      <c r="A219">
        <v>57</v>
      </c>
      <c r="B219">
        <v>1</v>
      </c>
      <c r="C219">
        <v>2</v>
      </c>
      <c r="D219">
        <v>128</v>
      </c>
      <c r="E219">
        <v>229</v>
      </c>
      <c r="F219">
        <v>0</v>
      </c>
      <c r="G219">
        <v>0</v>
      </c>
      <c r="H219">
        <v>150</v>
      </c>
      <c r="I219">
        <v>0</v>
      </c>
      <c r="J219">
        <v>0.4</v>
      </c>
      <c r="K219">
        <v>1</v>
      </c>
      <c r="L219">
        <v>1</v>
      </c>
      <c r="M219">
        <v>3</v>
      </c>
      <c r="N219">
        <v>0</v>
      </c>
      <c r="O219">
        <f t="shared" si="15"/>
        <v>1</v>
      </c>
      <c r="P219">
        <f t="shared" si="16"/>
        <v>135</v>
      </c>
      <c r="Q219">
        <f t="shared" si="14"/>
        <v>184</v>
      </c>
      <c r="R219" t="b">
        <f t="shared" si="17"/>
        <v>0</v>
      </c>
    </row>
    <row r="220" spans="1:18">
      <c r="A220">
        <v>61</v>
      </c>
      <c r="B220">
        <v>1</v>
      </c>
      <c r="C220">
        <v>0</v>
      </c>
      <c r="D220">
        <v>120</v>
      </c>
      <c r="E220">
        <v>260</v>
      </c>
      <c r="F220">
        <v>0</v>
      </c>
      <c r="G220">
        <v>1</v>
      </c>
      <c r="H220">
        <v>140</v>
      </c>
      <c r="I220">
        <v>1</v>
      </c>
      <c r="J220">
        <v>3.6</v>
      </c>
      <c r="K220">
        <v>1</v>
      </c>
      <c r="L220">
        <v>1</v>
      </c>
      <c r="M220">
        <v>3</v>
      </c>
      <c r="N220">
        <v>0</v>
      </c>
      <c r="O220">
        <f t="shared" si="15"/>
        <v>1</v>
      </c>
      <c r="P220">
        <f t="shared" si="16"/>
        <v>85</v>
      </c>
      <c r="Q220">
        <f t="shared" si="14"/>
        <v>107</v>
      </c>
      <c r="R220" t="b">
        <f t="shared" si="17"/>
        <v>0</v>
      </c>
    </row>
    <row r="221" spans="1:18" hidden="1">
      <c r="A221">
        <v>39</v>
      </c>
      <c r="B221">
        <v>1</v>
      </c>
      <c r="C221">
        <v>0</v>
      </c>
      <c r="D221">
        <v>118</v>
      </c>
      <c r="E221">
        <v>219</v>
      </c>
      <c r="F221">
        <v>0</v>
      </c>
      <c r="G221">
        <v>1</v>
      </c>
      <c r="H221">
        <v>140</v>
      </c>
      <c r="I221">
        <v>0</v>
      </c>
      <c r="J221">
        <v>1.2</v>
      </c>
      <c r="K221">
        <v>1</v>
      </c>
      <c r="L221">
        <v>0</v>
      </c>
      <c r="M221">
        <v>3</v>
      </c>
      <c r="N221">
        <v>0</v>
      </c>
      <c r="O221">
        <f t="shared" si="15"/>
        <v>0</v>
      </c>
      <c r="P221">
        <f t="shared" si="16"/>
        <v>152</v>
      </c>
      <c r="Q221">
        <f t="shared" si="14"/>
        <v>208</v>
      </c>
      <c r="R221" t="b">
        <f t="shared" si="17"/>
        <v>0</v>
      </c>
    </row>
    <row r="222" spans="1:18">
      <c r="A222">
        <v>61</v>
      </c>
      <c r="B222">
        <v>0</v>
      </c>
      <c r="C222">
        <v>0</v>
      </c>
      <c r="D222">
        <v>145</v>
      </c>
      <c r="E222">
        <v>307</v>
      </c>
      <c r="F222">
        <v>0</v>
      </c>
      <c r="G222">
        <v>0</v>
      </c>
      <c r="H222">
        <v>146</v>
      </c>
      <c r="I222">
        <v>1</v>
      </c>
      <c r="J222">
        <v>1</v>
      </c>
      <c r="K222">
        <v>1</v>
      </c>
      <c r="L222">
        <v>0</v>
      </c>
      <c r="M222">
        <v>3</v>
      </c>
      <c r="N222">
        <v>0</v>
      </c>
      <c r="O222">
        <f t="shared" si="15"/>
        <v>1</v>
      </c>
      <c r="P222">
        <f t="shared" si="16"/>
        <v>27</v>
      </c>
      <c r="Q222">
        <f t="shared" si="14"/>
        <v>34</v>
      </c>
      <c r="R222" t="b">
        <f t="shared" si="17"/>
        <v>0</v>
      </c>
    </row>
    <row r="223" spans="1:18">
      <c r="A223">
        <v>56</v>
      </c>
      <c r="B223">
        <v>1</v>
      </c>
      <c r="C223">
        <v>0</v>
      </c>
      <c r="D223">
        <v>125</v>
      </c>
      <c r="E223">
        <v>249</v>
      </c>
      <c r="F223">
        <v>1</v>
      </c>
      <c r="G223">
        <v>0</v>
      </c>
      <c r="H223">
        <v>144</v>
      </c>
      <c r="I223">
        <v>1</v>
      </c>
      <c r="J223">
        <v>1.2</v>
      </c>
      <c r="K223">
        <v>1</v>
      </c>
      <c r="L223">
        <v>1</v>
      </c>
      <c r="M223">
        <v>2</v>
      </c>
      <c r="N223">
        <v>0</v>
      </c>
      <c r="O223">
        <f t="shared" si="15"/>
        <v>1</v>
      </c>
      <c r="P223">
        <f t="shared" si="16"/>
        <v>100</v>
      </c>
      <c r="Q223">
        <f t="shared" si="14"/>
        <v>130</v>
      </c>
      <c r="R223" t="b">
        <f t="shared" si="17"/>
        <v>0</v>
      </c>
    </row>
    <row r="224" spans="1:18" hidden="1">
      <c r="A224">
        <v>43</v>
      </c>
      <c r="B224">
        <v>0</v>
      </c>
      <c r="C224">
        <v>0</v>
      </c>
      <c r="D224">
        <v>132</v>
      </c>
      <c r="E224">
        <v>341</v>
      </c>
      <c r="F224">
        <v>1</v>
      </c>
      <c r="G224">
        <v>0</v>
      </c>
      <c r="H224">
        <v>136</v>
      </c>
      <c r="I224">
        <v>1</v>
      </c>
      <c r="J224">
        <v>3</v>
      </c>
      <c r="K224">
        <v>1</v>
      </c>
      <c r="L224">
        <v>0</v>
      </c>
      <c r="M224">
        <v>3</v>
      </c>
      <c r="N224">
        <v>0</v>
      </c>
      <c r="O224">
        <f t="shared" si="15"/>
        <v>0</v>
      </c>
      <c r="P224">
        <f t="shared" si="16"/>
        <v>10</v>
      </c>
      <c r="Q224">
        <f t="shared" si="14"/>
        <v>10</v>
      </c>
      <c r="R224" t="b">
        <f t="shared" si="17"/>
        <v>1</v>
      </c>
    </row>
    <row r="225" spans="1:18">
      <c r="A225">
        <v>62</v>
      </c>
      <c r="B225">
        <v>0</v>
      </c>
      <c r="C225">
        <v>2</v>
      </c>
      <c r="D225">
        <v>130</v>
      </c>
      <c r="E225">
        <v>263</v>
      </c>
      <c r="F225">
        <v>0</v>
      </c>
      <c r="G225">
        <v>1</v>
      </c>
      <c r="H225">
        <v>97</v>
      </c>
      <c r="I225">
        <v>0</v>
      </c>
      <c r="J225">
        <v>1.2</v>
      </c>
      <c r="K225">
        <v>1</v>
      </c>
      <c r="L225">
        <v>1</v>
      </c>
      <c r="M225">
        <v>3</v>
      </c>
      <c r="N225">
        <v>0</v>
      </c>
      <c r="O225">
        <f t="shared" si="15"/>
        <v>1</v>
      </c>
      <c r="P225">
        <f t="shared" si="16"/>
        <v>80</v>
      </c>
      <c r="Q225">
        <f t="shared" si="14"/>
        <v>101</v>
      </c>
      <c r="R225" t="b">
        <f t="shared" si="17"/>
        <v>0</v>
      </c>
    </row>
    <row r="226" spans="1:18">
      <c r="A226">
        <v>63</v>
      </c>
      <c r="B226">
        <v>1</v>
      </c>
      <c r="C226">
        <v>0</v>
      </c>
      <c r="D226">
        <v>130</v>
      </c>
      <c r="E226">
        <v>330</v>
      </c>
      <c r="F226">
        <v>1</v>
      </c>
      <c r="G226">
        <v>0</v>
      </c>
      <c r="H226">
        <v>132</v>
      </c>
      <c r="I226">
        <v>1</v>
      </c>
      <c r="J226">
        <v>1.8</v>
      </c>
      <c r="K226">
        <v>2</v>
      </c>
      <c r="L226">
        <v>3</v>
      </c>
      <c r="M226">
        <v>3</v>
      </c>
      <c r="N226">
        <v>0</v>
      </c>
      <c r="O226">
        <f t="shared" si="15"/>
        <v>1</v>
      </c>
      <c r="P226">
        <f t="shared" si="16"/>
        <v>13</v>
      </c>
      <c r="Q226">
        <f t="shared" si="14"/>
        <v>14</v>
      </c>
      <c r="R226" t="b">
        <f t="shared" si="17"/>
        <v>0</v>
      </c>
    </row>
    <row r="227" spans="1:18">
      <c r="A227">
        <v>65</v>
      </c>
      <c r="B227">
        <v>1</v>
      </c>
      <c r="C227">
        <v>0</v>
      </c>
      <c r="D227">
        <v>135</v>
      </c>
      <c r="E227">
        <v>254</v>
      </c>
      <c r="F227">
        <v>0</v>
      </c>
      <c r="G227">
        <v>0</v>
      </c>
      <c r="H227">
        <v>127</v>
      </c>
      <c r="I227">
        <v>0</v>
      </c>
      <c r="J227">
        <v>2.8</v>
      </c>
      <c r="K227">
        <v>1</v>
      </c>
      <c r="L227">
        <v>1</v>
      </c>
      <c r="M227">
        <v>3</v>
      </c>
      <c r="N227">
        <v>0</v>
      </c>
      <c r="O227">
        <f t="shared" si="15"/>
        <v>1</v>
      </c>
      <c r="P227">
        <f t="shared" si="16"/>
        <v>93</v>
      </c>
      <c r="Q227">
        <f t="shared" si="14"/>
        <v>119</v>
      </c>
      <c r="R227" t="b">
        <f t="shared" si="17"/>
        <v>0</v>
      </c>
    </row>
    <row r="228" spans="1:18" hidden="1">
      <c r="A228">
        <v>48</v>
      </c>
      <c r="B228">
        <v>1</v>
      </c>
      <c r="C228">
        <v>0</v>
      </c>
      <c r="D228">
        <v>130</v>
      </c>
      <c r="E228">
        <v>256</v>
      </c>
      <c r="F228">
        <v>1</v>
      </c>
      <c r="G228">
        <v>0</v>
      </c>
      <c r="H228">
        <v>150</v>
      </c>
      <c r="I228">
        <v>1</v>
      </c>
      <c r="J228">
        <v>0</v>
      </c>
      <c r="K228">
        <v>2</v>
      </c>
      <c r="L228">
        <v>2</v>
      </c>
      <c r="M228">
        <v>3</v>
      </c>
      <c r="N228">
        <v>0</v>
      </c>
      <c r="O228">
        <f t="shared" si="15"/>
        <v>0</v>
      </c>
      <c r="P228">
        <f t="shared" si="16"/>
        <v>90</v>
      </c>
      <c r="Q228">
        <f t="shared" si="14"/>
        <v>114</v>
      </c>
      <c r="R228" t="b">
        <f t="shared" si="17"/>
        <v>0</v>
      </c>
    </row>
    <row r="229" spans="1:18">
      <c r="A229">
        <v>63</v>
      </c>
      <c r="B229">
        <v>0</v>
      </c>
      <c r="C229">
        <v>0</v>
      </c>
      <c r="D229">
        <v>150</v>
      </c>
      <c r="E229">
        <v>407</v>
      </c>
      <c r="F229">
        <v>0</v>
      </c>
      <c r="G229">
        <v>0</v>
      </c>
      <c r="H229">
        <v>154</v>
      </c>
      <c r="I229">
        <v>0</v>
      </c>
      <c r="J229">
        <v>4</v>
      </c>
      <c r="K229">
        <v>1</v>
      </c>
      <c r="L229">
        <v>3</v>
      </c>
      <c r="M229">
        <v>3</v>
      </c>
      <c r="N229">
        <v>0</v>
      </c>
      <c r="O229">
        <f t="shared" si="15"/>
        <v>1</v>
      </c>
      <c r="P229">
        <f t="shared" si="16"/>
        <v>4</v>
      </c>
      <c r="Q229">
        <f t="shared" si="14"/>
        <v>4</v>
      </c>
      <c r="R229" t="b">
        <f t="shared" si="17"/>
        <v>1</v>
      </c>
    </row>
    <row r="230" spans="1:18">
      <c r="A230">
        <v>55</v>
      </c>
      <c r="B230">
        <v>1</v>
      </c>
      <c r="C230">
        <v>0</v>
      </c>
      <c r="D230">
        <v>140</v>
      </c>
      <c r="E230">
        <v>217</v>
      </c>
      <c r="F230">
        <v>0</v>
      </c>
      <c r="G230">
        <v>1</v>
      </c>
      <c r="H230">
        <v>111</v>
      </c>
      <c r="I230">
        <v>1</v>
      </c>
      <c r="J230">
        <v>5.6</v>
      </c>
      <c r="K230">
        <v>0</v>
      </c>
      <c r="L230">
        <v>0</v>
      </c>
      <c r="M230">
        <v>3</v>
      </c>
      <c r="N230">
        <v>0</v>
      </c>
      <c r="O230">
        <f t="shared" si="15"/>
        <v>1</v>
      </c>
      <c r="P230">
        <f t="shared" si="16"/>
        <v>154</v>
      </c>
      <c r="Q230">
        <f t="shared" si="14"/>
        <v>213</v>
      </c>
      <c r="R230" t="b">
        <f t="shared" si="17"/>
        <v>0</v>
      </c>
    </row>
    <row r="231" spans="1:18">
      <c r="A231">
        <v>65</v>
      </c>
      <c r="B231">
        <v>1</v>
      </c>
      <c r="C231">
        <v>3</v>
      </c>
      <c r="D231">
        <v>138</v>
      </c>
      <c r="E231">
        <v>282</v>
      </c>
      <c r="F231">
        <v>1</v>
      </c>
      <c r="G231">
        <v>0</v>
      </c>
      <c r="H231">
        <v>174</v>
      </c>
      <c r="I231">
        <v>0</v>
      </c>
      <c r="J231">
        <v>1.4</v>
      </c>
      <c r="K231">
        <v>1</v>
      </c>
      <c r="L231">
        <v>1</v>
      </c>
      <c r="M231">
        <v>2</v>
      </c>
      <c r="N231">
        <v>0</v>
      </c>
      <c r="O231">
        <f t="shared" si="15"/>
        <v>1</v>
      </c>
      <c r="P231">
        <f t="shared" si="16"/>
        <v>55</v>
      </c>
      <c r="Q231">
        <f t="shared" si="14"/>
        <v>66</v>
      </c>
      <c r="R231" t="b">
        <f t="shared" si="17"/>
        <v>0</v>
      </c>
    </row>
    <row r="232" spans="1:18">
      <c r="A232">
        <v>56</v>
      </c>
      <c r="B232">
        <v>0</v>
      </c>
      <c r="C232">
        <v>0</v>
      </c>
      <c r="D232">
        <v>200</v>
      </c>
      <c r="E232">
        <v>288</v>
      </c>
      <c r="F232">
        <v>1</v>
      </c>
      <c r="G232">
        <v>0</v>
      </c>
      <c r="H232">
        <v>133</v>
      </c>
      <c r="I232">
        <v>1</v>
      </c>
      <c r="J232">
        <v>4</v>
      </c>
      <c r="K232">
        <v>0</v>
      </c>
      <c r="L232">
        <v>2</v>
      </c>
      <c r="M232">
        <v>3</v>
      </c>
      <c r="N232">
        <v>0</v>
      </c>
      <c r="O232">
        <f t="shared" si="15"/>
        <v>1</v>
      </c>
      <c r="P232">
        <f t="shared" si="16"/>
        <v>46</v>
      </c>
      <c r="Q232">
        <f t="shared" si="14"/>
        <v>57</v>
      </c>
      <c r="R232" t="b">
        <f t="shared" si="17"/>
        <v>0</v>
      </c>
    </row>
    <row r="233" spans="1:18">
      <c r="A233">
        <v>54</v>
      </c>
      <c r="B233">
        <v>1</v>
      </c>
      <c r="C233">
        <v>0</v>
      </c>
      <c r="D233">
        <v>110</v>
      </c>
      <c r="E233">
        <v>239</v>
      </c>
      <c r="F233">
        <v>0</v>
      </c>
      <c r="G233">
        <v>1</v>
      </c>
      <c r="H233">
        <v>126</v>
      </c>
      <c r="I233">
        <v>1</v>
      </c>
      <c r="J233">
        <v>2.8</v>
      </c>
      <c r="K233">
        <v>1</v>
      </c>
      <c r="L233">
        <v>1</v>
      </c>
      <c r="M233">
        <v>3</v>
      </c>
      <c r="N233">
        <v>0</v>
      </c>
      <c r="O233">
        <f t="shared" si="15"/>
        <v>1</v>
      </c>
      <c r="P233">
        <f t="shared" si="16"/>
        <v>115</v>
      </c>
      <c r="Q233">
        <f t="shared" si="14"/>
        <v>156</v>
      </c>
      <c r="R233" t="b">
        <f t="shared" si="17"/>
        <v>0</v>
      </c>
    </row>
    <row r="234" spans="1:18">
      <c r="A234">
        <v>70</v>
      </c>
      <c r="B234">
        <v>1</v>
      </c>
      <c r="C234">
        <v>0</v>
      </c>
      <c r="D234">
        <v>145</v>
      </c>
      <c r="E234">
        <v>174</v>
      </c>
      <c r="F234">
        <v>0</v>
      </c>
      <c r="G234">
        <v>1</v>
      </c>
      <c r="H234">
        <v>125</v>
      </c>
      <c r="I234">
        <v>1</v>
      </c>
      <c r="J234">
        <v>2.6</v>
      </c>
      <c r="K234">
        <v>0</v>
      </c>
      <c r="L234">
        <v>0</v>
      </c>
      <c r="M234">
        <v>3</v>
      </c>
      <c r="N234">
        <v>0</v>
      </c>
      <c r="O234">
        <f t="shared" si="15"/>
        <v>1</v>
      </c>
      <c r="P234">
        <f t="shared" si="16"/>
        <v>202</v>
      </c>
      <c r="Q234">
        <f t="shared" si="14"/>
        <v>290</v>
      </c>
      <c r="R234" t="b">
        <f t="shared" si="17"/>
        <v>0</v>
      </c>
    </row>
    <row r="235" spans="1:18">
      <c r="A235">
        <v>62</v>
      </c>
      <c r="B235">
        <v>1</v>
      </c>
      <c r="C235">
        <v>1</v>
      </c>
      <c r="D235">
        <v>120</v>
      </c>
      <c r="E235">
        <v>281</v>
      </c>
      <c r="F235">
        <v>0</v>
      </c>
      <c r="G235">
        <v>0</v>
      </c>
      <c r="H235">
        <v>103</v>
      </c>
      <c r="I235">
        <v>0</v>
      </c>
      <c r="J235">
        <v>1.4</v>
      </c>
      <c r="K235">
        <v>1</v>
      </c>
      <c r="L235">
        <v>1</v>
      </c>
      <c r="M235">
        <v>3</v>
      </c>
      <c r="N235">
        <v>0</v>
      </c>
      <c r="O235">
        <f t="shared" si="15"/>
        <v>1</v>
      </c>
      <c r="P235">
        <f t="shared" si="16"/>
        <v>58</v>
      </c>
      <c r="Q235">
        <f t="shared" si="14"/>
        <v>70</v>
      </c>
      <c r="R235" t="b">
        <f t="shared" si="17"/>
        <v>0</v>
      </c>
    </row>
    <row r="236" spans="1:18" hidden="1">
      <c r="A236">
        <v>35</v>
      </c>
      <c r="B236">
        <v>1</v>
      </c>
      <c r="C236">
        <v>0</v>
      </c>
      <c r="D236">
        <v>120</v>
      </c>
      <c r="E236">
        <v>198</v>
      </c>
      <c r="F236">
        <v>0</v>
      </c>
      <c r="G236">
        <v>1</v>
      </c>
      <c r="H236">
        <v>130</v>
      </c>
      <c r="I236">
        <v>1</v>
      </c>
      <c r="J236">
        <v>1.6</v>
      </c>
      <c r="K236">
        <v>1</v>
      </c>
      <c r="L236">
        <v>0</v>
      </c>
      <c r="M236">
        <v>3</v>
      </c>
      <c r="N236">
        <v>0</v>
      </c>
      <c r="O236">
        <f t="shared" si="15"/>
        <v>0</v>
      </c>
      <c r="P236">
        <f t="shared" si="16"/>
        <v>183</v>
      </c>
      <c r="Q236">
        <f t="shared" si="14"/>
        <v>257</v>
      </c>
      <c r="R236" t="b">
        <f t="shared" si="17"/>
        <v>0</v>
      </c>
    </row>
    <row r="237" spans="1:18">
      <c r="A237">
        <v>59</v>
      </c>
      <c r="B237">
        <v>1</v>
      </c>
      <c r="C237">
        <v>3</v>
      </c>
      <c r="D237">
        <v>170</v>
      </c>
      <c r="E237">
        <v>288</v>
      </c>
      <c r="F237">
        <v>0</v>
      </c>
      <c r="G237">
        <v>0</v>
      </c>
      <c r="H237">
        <v>159</v>
      </c>
      <c r="I237">
        <v>0</v>
      </c>
      <c r="J237">
        <v>0.2</v>
      </c>
      <c r="K237">
        <v>1</v>
      </c>
      <c r="L237">
        <v>0</v>
      </c>
      <c r="M237">
        <v>3</v>
      </c>
      <c r="N237">
        <v>0</v>
      </c>
      <c r="O237">
        <f t="shared" si="15"/>
        <v>1</v>
      </c>
      <c r="P237">
        <f t="shared" si="16"/>
        <v>46</v>
      </c>
      <c r="Q237">
        <f t="shared" si="14"/>
        <v>57</v>
      </c>
      <c r="R237" t="b">
        <f t="shared" si="17"/>
        <v>0</v>
      </c>
    </row>
    <row r="238" spans="1:18">
      <c r="A238">
        <v>64</v>
      </c>
      <c r="B238">
        <v>1</v>
      </c>
      <c r="C238">
        <v>2</v>
      </c>
      <c r="D238">
        <v>125</v>
      </c>
      <c r="E238">
        <v>309</v>
      </c>
      <c r="F238">
        <v>0</v>
      </c>
      <c r="G238">
        <v>1</v>
      </c>
      <c r="H238">
        <v>131</v>
      </c>
      <c r="I238">
        <v>1</v>
      </c>
      <c r="J238">
        <v>1.8</v>
      </c>
      <c r="K238">
        <v>1</v>
      </c>
      <c r="L238">
        <v>0</v>
      </c>
      <c r="M238">
        <v>3</v>
      </c>
      <c r="N238">
        <v>0</v>
      </c>
      <c r="O238">
        <f t="shared" si="15"/>
        <v>1</v>
      </c>
      <c r="P238">
        <f t="shared" si="16"/>
        <v>24</v>
      </c>
      <c r="Q238">
        <f t="shared" si="14"/>
        <v>29</v>
      </c>
      <c r="R238" t="b">
        <f t="shared" si="17"/>
        <v>0</v>
      </c>
    </row>
    <row r="239" spans="1:18" hidden="1">
      <c r="A239">
        <v>47</v>
      </c>
      <c r="B239">
        <v>1</v>
      </c>
      <c r="C239">
        <v>2</v>
      </c>
      <c r="D239">
        <v>108</v>
      </c>
      <c r="E239">
        <v>243</v>
      </c>
      <c r="F239">
        <v>0</v>
      </c>
      <c r="G239">
        <v>1</v>
      </c>
      <c r="H239">
        <v>152</v>
      </c>
      <c r="I239">
        <v>0</v>
      </c>
      <c r="J239">
        <v>0</v>
      </c>
      <c r="K239">
        <v>2</v>
      </c>
      <c r="L239">
        <v>0</v>
      </c>
      <c r="M239">
        <v>2</v>
      </c>
      <c r="N239">
        <v>0</v>
      </c>
      <c r="O239">
        <f t="shared" si="15"/>
        <v>0</v>
      </c>
      <c r="P239">
        <f t="shared" si="16"/>
        <v>110</v>
      </c>
      <c r="Q239">
        <f t="shared" si="14"/>
        <v>146</v>
      </c>
      <c r="R239" t="b">
        <f t="shared" si="17"/>
        <v>0</v>
      </c>
    </row>
    <row r="240" spans="1:18">
      <c r="A240">
        <v>57</v>
      </c>
      <c r="B240">
        <v>1</v>
      </c>
      <c r="C240">
        <v>0</v>
      </c>
      <c r="D240">
        <v>165</v>
      </c>
      <c r="E240">
        <v>289</v>
      </c>
      <c r="F240">
        <v>1</v>
      </c>
      <c r="G240">
        <v>0</v>
      </c>
      <c r="H240">
        <v>124</v>
      </c>
      <c r="I240">
        <v>0</v>
      </c>
      <c r="J240">
        <v>1</v>
      </c>
      <c r="K240">
        <v>1</v>
      </c>
      <c r="L240">
        <v>3</v>
      </c>
      <c r="M240">
        <v>3</v>
      </c>
      <c r="N240">
        <v>0</v>
      </c>
      <c r="O240">
        <f t="shared" si="15"/>
        <v>1</v>
      </c>
      <c r="P240">
        <f t="shared" si="16"/>
        <v>44</v>
      </c>
      <c r="Q240">
        <f t="shared" si="14"/>
        <v>55</v>
      </c>
      <c r="R240" t="b">
        <f t="shared" si="17"/>
        <v>0</v>
      </c>
    </row>
    <row r="241" spans="1:18">
      <c r="A241">
        <v>55</v>
      </c>
      <c r="B241">
        <v>1</v>
      </c>
      <c r="C241">
        <v>0</v>
      </c>
      <c r="D241">
        <v>160</v>
      </c>
      <c r="E241">
        <v>289</v>
      </c>
      <c r="F241">
        <v>0</v>
      </c>
      <c r="G241">
        <v>0</v>
      </c>
      <c r="H241">
        <v>145</v>
      </c>
      <c r="I241">
        <v>1</v>
      </c>
      <c r="J241">
        <v>0.8</v>
      </c>
      <c r="K241">
        <v>1</v>
      </c>
      <c r="L241">
        <v>1</v>
      </c>
      <c r="M241">
        <v>3</v>
      </c>
      <c r="N241">
        <v>0</v>
      </c>
      <c r="O241">
        <f t="shared" si="15"/>
        <v>1</v>
      </c>
      <c r="P241">
        <f t="shared" si="16"/>
        <v>44</v>
      </c>
      <c r="Q241">
        <f t="shared" si="14"/>
        <v>55</v>
      </c>
      <c r="R241" t="b">
        <f t="shared" si="17"/>
        <v>0</v>
      </c>
    </row>
    <row r="242" spans="1:18">
      <c r="A242">
        <v>64</v>
      </c>
      <c r="B242">
        <v>1</v>
      </c>
      <c r="C242">
        <v>0</v>
      </c>
      <c r="D242">
        <v>120</v>
      </c>
      <c r="E242">
        <v>246</v>
      </c>
      <c r="F242">
        <v>0</v>
      </c>
      <c r="G242">
        <v>0</v>
      </c>
      <c r="H242">
        <v>96</v>
      </c>
      <c r="I242">
        <v>1</v>
      </c>
      <c r="J242">
        <v>2.2000000000000002</v>
      </c>
      <c r="K242">
        <v>0</v>
      </c>
      <c r="L242">
        <v>1</v>
      </c>
      <c r="M242">
        <v>2</v>
      </c>
      <c r="N242">
        <v>0</v>
      </c>
      <c r="O242">
        <f t="shared" si="15"/>
        <v>1</v>
      </c>
      <c r="P242">
        <f t="shared" si="16"/>
        <v>104</v>
      </c>
      <c r="Q242">
        <f t="shared" si="14"/>
        <v>137</v>
      </c>
      <c r="R242" t="b">
        <f t="shared" si="17"/>
        <v>0</v>
      </c>
    </row>
    <row r="243" spans="1:18">
      <c r="A243">
        <v>70</v>
      </c>
      <c r="B243">
        <v>1</v>
      </c>
      <c r="C243">
        <v>0</v>
      </c>
      <c r="D243">
        <v>130</v>
      </c>
      <c r="E243">
        <v>322</v>
      </c>
      <c r="F243">
        <v>0</v>
      </c>
      <c r="G243">
        <v>0</v>
      </c>
      <c r="H243">
        <v>109</v>
      </c>
      <c r="I243">
        <v>0</v>
      </c>
      <c r="J243">
        <v>2.4</v>
      </c>
      <c r="K243">
        <v>1</v>
      </c>
      <c r="L243">
        <v>3</v>
      </c>
      <c r="M243">
        <v>2</v>
      </c>
      <c r="N243">
        <v>0</v>
      </c>
      <c r="O243">
        <f t="shared" si="15"/>
        <v>1</v>
      </c>
      <c r="P243">
        <f t="shared" si="16"/>
        <v>19</v>
      </c>
      <c r="Q243">
        <f t="shared" si="14"/>
        <v>20</v>
      </c>
      <c r="R243" t="b">
        <f t="shared" si="17"/>
        <v>0</v>
      </c>
    </row>
    <row r="244" spans="1:18">
      <c r="A244">
        <v>51</v>
      </c>
      <c r="B244">
        <v>1</v>
      </c>
      <c r="C244">
        <v>0</v>
      </c>
      <c r="D244">
        <v>140</v>
      </c>
      <c r="E244">
        <v>299</v>
      </c>
      <c r="F244">
        <v>0</v>
      </c>
      <c r="G244">
        <v>1</v>
      </c>
      <c r="H244">
        <v>173</v>
      </c>
      <c r="I244">
        <v>1</v>
      </c>
      <c r="J244">
        <v>1.6</v>
      </c>
      <c r="K244">
        <v>2</v>
      </c>
      <c r="L244">
        <v>0</v>
      </c>
      <c r="M244">
        <v>3</v>
      </c>
      <c r="N244">
        <v>0</v>
      </c>
      <c r="O244">
        <f t="shared" si="15"/>
        <v>1</v>
      </c>
      <c r="P244">
        <f t="shared" si="16"/>
        <v>36</v>
      </c>
      <c r="Q244">
        <f t="shared" si="14"/>
        <v>45</v>
      </c>
      <c r="R244" t="b">
        <f t="shared" si="17"/>
        <v>0</v>
      </c>
    </row>
    <row r="245" spans="1:18">
      <c r="A245">
        <v>58</v>
      </c>
      <c r="B245">
        <v>1</v>
      </c>
      <c r="C245">
        <v>0</v>
      </c>
      <c r="D245">
        <v>125</v>
      </c>
      <c r="E245">
        <v>300</v>
      </c>
      <c r="F245">
        <v>0</v>
      </c>
      <c r="G245">
        <v>0</v>
      </c>
      <c r="H245">
        <v>171</v>
      </c>
      <c r="I245">
        <v>0</v>
      </c>
      <c r="J245">
        <v>0</v>
      </c>
      <c r="K245">
        <v>2</v>
      </c>
      <c r="L245">
        <v>2</v>
      </c>
      <c r="M245">
        <v>3</v>
      </c>
      <c r="N245">
        <v>0</v>
      </c>
      <c r="O245">
        <f t="shared" si="15"/>
        <v>1</v>
      </c>
      <c r="P245">
        <f t="shared" si="16"/>
        <v>35</v>
      </c>
      <c r="Q245">
        <f t="shared" si="14"/>
        <v>44</v>
      </c>
      <c r="R245" t="b">
        <f t="shared" si="17"/>
        <v>0</v>
      </c>
    </row>
    <row r="246" spans="1:18">
      <c r="A246">
        <v>60</v>
      </c>
      <c r="B246">
        <v>1</v>
      </c>
      <c r="C246">
        <v>0</v>
      </c>
      <c r="D246">
        <v>140</v>
      </c>
      <c r="E246">
        <v>293</v>
      </c>
      <c r="F246">
        <v>0</v>
      </c>
      <c r="G246">
        <v>0</v>
      </c>
      <c r="H246">
        <v>170</v>
      </c>
      <c r="I246">
        <v>0</v>
      </c>
      <c r="J246">
        <v>1.2</v>
      </c>
      <c r="K246">
        <v>1</v>
      </c>
      <c r="L246">
        <v>2</v>
      </c>
      <c r="M246">
        <v>3</v>
      </c>
      <c r="N246">
        <v>0</v>
      </c>
      <c r="O246">
        <f t="shared" si="15"/>
        <v>1</v>
      </c>
      <c r="P246">
        <f t="shared" si="16"/>
        <v>43</v>
      </c>
      <c r="Q246">
        <f t="shared" si="14"/>
        <v>53</v>
      </c>
      <c r="R246" t="b">
        <f t="shared" si="17"/>
        <v>0</v>
      </c>
    </row>
    <row r="247" spans="1:18">
      <c r="A247">
        <v>77</v>
      </c>
      <c r="B247">
        <v>1</v>
      </c>
      <c r="C247">
        <v>0</v>
      </c>
      <c r="D247">
        <v>125</v>
      </c>
      <c r="E247">
        <v>304</v>
      </c>
      <c r="F247">
        <v>0</v>
      </c>
      <c r="G247">
        <v>0</v>
      </c>
      <c r="H247">
        <v>162</v>
      </c>
      <c r="I247">
        <v>1</v>
      </c>
      <c r="J247">
        <v>0</v>
      </c>
      <c r="K247">
        <v>2</v>
      </c>
      <c r="L247">
        <v>3</v>
      </c>
      <c r="M247">
        <v>2</v>
      </c>
      <c r="N247">
        <v>0</v>
      </c>
      <c r="O247">
        <f t="shared" si="15"/>
        <v>1</v>
      </c>
      <c r="P247">
        <f t="shared" si="16"/>
        <v>29</v>
      </c>
      <c r="Q247">
        <f t="shared" si="14"/>
        <v>37</v>
      </c>
      <c r="R247" t="b">
        <f t="shared" si="17"/>
        <v>0</v>
      </c>
    </row>
    <row r="248" spans="1:18" hidden="1">
      <c r="A248">
        <v>35</v>
      </c>
      <c r="B248">
        <v>1</v>
      </c>
      <c r="C248">
        <v>0</v>
      </c>
      <c r="D248">
        <v>126</v>
      </c>
      <c r="E248">
        <v>282</v>
      </c>
      <c r="F248">
        <v>0</v>
      </c>
      <c r="G248">
        <v>0</v>
      </c>
      <c r="H248">
        <v>156</v>
      </c>
      <c r="I248">
        <v>1</v>
      </c>
      <c r="J248">
        <v>0</v>
      </c>
      <c r="K248">
        <v>2</v>
      </c>
      <c r="L248">
        <v>0</v>
      </c>
      <c r="M248">
        <v>3</v>
      </c>
      <c r="N248">
        <v>0</v>
      </c>
      <c r="O248">
        <f t="shared" si="15"/>
        <v>0</v>
      </c>
      <c r="P248">
        <f t="shared" si="16"/>
        <v>55</v>
      </c>
      <c r="Q248">
        <f t="shared" si="14"/>
        <v>66</v>
      </c>
      <c r="R248" t="b">
        <f t="shared" si="17"/>
        <v>0</v>
      </c>
    </row>
    <row r="249" spans="1:18">
      <c r="A249">
        <v>70</v>
      </c>
      <c r="B249">
        <v>1</v>
      </c>
      <c r="C249">
        <v>2</v>
      </c>
      <c r="D249">
        <v>160</v>
      </c>
      <c r="E249">
        <v>269</v>
      </c>
      <c r="F249">
        <v>0</v>
      </c>
      <c r="G249">
        <v>1</v>
      </c>
      <c r="H249">
        <v>112</v>
      </c>
      <c r="I249">
        <v>1</v>
      </c>
      <c r="J249">
        <v>2.9</v>
      </c>
      <c r="K249">
        <v>1</v>
      </c>
      <c r="L249">
        <v>1</v>
      </c>
      <c r="M249">
        <v>3</v>
      </c>
      <c r="N249">
        <v>0</v>
      </c>
      <c r="O249">
        <f t="shared" si="15"/>
        <v>1</v>
      </c>
      <c r="P249">
        <f t="shared" si="16"/>
        <v>70</v>
      </c>
      <c r="Q249">
        <f t="shared" si="14"/>
        <v>86</v>
      </c>
      <c r="R249" t="b">
        <f t="shared" si="17"/>
        <v>0</v>
      </c>
    </row>
    <row r="250" spans="1:18">
      <c r="A250">
        <v>59</v>
      </c>
      <c r="B250">
        <v>0</v>
      </c>
      <c r="C250">
        <v>0</v>
      </c>
      <c r="D250">
        <v>174</v>
      </c>
      <c r="E250">
        <v>249</v>
      </c>
      <c r="F250">
        <v>0</v>
      </c>
      <c r="G250">
        <v>1</v>
      </c>
      <c r="H250">
        <v>143</v>
      </c>
      <c r="I250">
        <v>1</v>
      </c>
      <c r="J250">
        <v>0</v>
      </c>
      <c r="K250">
        <v>1</v>
      </c>
      <c r="L250">
        <v>0</v>
      </c>
      <c r="M250">
        <v>2</v>
      </c>
      <c r="N250">
        <v>0</v>
      </c>
      <c r="O250">
        <f t="shared" si="15"/>
        <v>1</v>
      </c>
      <c r="P250">
        <f t="shared" si="16"/>
        <v>100</v>
      </c>
      <c r="Q250">
        <f t="shared" si="14"/>
        <v>130</v>
      </c>
      <c r="R250" t="b">
        <f t="shared" si="17"/>
        <v>0</v>
      </c>
    </row>
    <row r="251" spans="1:18">
      <c r="A251">
        <v>64</v>
      </c>
      <c r="B251">
        <v>1</v>
      </c>
      <c r="C251">
        <v>0</v>
      </c>
      <c r="D251">
        <v>145</v>
      </c>
      <c r="E251">
        <v>212</v>
      </c>
      <c r="F251">
        <v>0</v>
      </c>
      <c r="G251">
        <v>0</v>
      </c>
      <c r="H251">
        <v>132</v>
      </c>
      <c r="I251">
        <v>0</v>
      </c>
      <c r="J251">
        <v>2</v>
      </c>
      <c r="K251">
        <v>1</v>
      </c>
      <c r="L251">
        <v>2</v>
      </c>
      <c r="M251">
        <v>1</v>
      </c>
      <c r="N251">
        <v>0</v>
      </c>
      <c r="O251">
        <f t="shared" si="15"/>
        <v>1</v>
      </c>
      <c r="P251">
        <f t="shared" si="16"/>
        <v>159</v>
      </c>
      <c r="Q251">
        <f t="shared" si="14"/>
        <v>221</v>
      </c>
      <c r="R251" t="b">
        <f t="shared" si="17"/>
        <v>0</v>
      </c>
    </row>
    <row r="252" spans="1:18">
      <c r="A252">
        <v>57</v>
      </c>
      <c r="B252">
        <v>1</v>
      </c>
      <c r="C252">
        <v>0</v>
      </c>
      <c r="D252">
        <v>152</v>
      </c>
      <c r="E252">
        <v>274</v>
      </c>
      <c r="F252">
        <v>0</v>
      </c>
      <c r="G252">
        <v>1</v>
      </c>
      <c r="H252">
        <v>88</v>
      </c>
      <c r="I252">
        <v>1</v>
      </c>
      <c r="J252">
        <v>1.2</v>
      </c>
      <c r="K252">
        <v>1</v>
      </c>
      <c r="L252">
        <v>1</v>
      </c>
      <c r="M252">
        <v>3</v>
      </c>
      <c r="N252">
        <v>0</v>
      </c>
      <c r="O252">
        <f t="shared" si="15"/>
        <v>1</v>
      </c>
      <c r="P252">
        <f t="shared" si="16"/>
        <v>63</v>
      </c>
      <c r="Q252">
        <f t="shared" si="14"/>
        <v>77</v>
      </c>
      <c r="R252" t="b">
        <f t="shared" si="17"/>
        <v>0</v>
      </c>
    </row>
    <row r="253" spans="1:18">
      <c r="A253">
        <v>56</v>
      </c>
      <c r="B253">
        <v>1</v>
      </c>
      <c r="C253">
        <v>0</v>
      </c>
      <c r="D253">
        <v>132</v>
      </c>
      <c r="E253">
        <v>184</v>
      </c>
      <c r="F253">
        <v>0</v>
      </c>
      <c r="G253">
        <v>0</v>
      </c>
      <c r="H253">
        <v>105</v>
      </c>
      <c r="I253">
        <v>1</v>
      </c>
      <c r="J253">
        <v>2.1</v>
      </c>
      <c r="K253">
        <v>1</v>
      </c>
      <c r="L253">
        <v>1</v>
      </c>
      <c r="M253">
        <v>1</v>
      </c>
      <c r="N253">
        <v>0</v>
      </c>
      <c r="O253">
        <f t="shared" si="15"/>
        <v>1</v>
      </c>
      <c r="P253">
        <f t="shared" si="16"/>
        <v>196</v>
      </c>
      <c r="Q253">
        <f t="shared" si="14"/>
        <v>277</v>
      </c>
      <c r="R253" t="b">
        <f t="shared" si="17"/>
        <v>0</v>
      </c>
    </row>
    <row r="254" spans="1:18" hidden="1">
      <c r="A254">
        <v>48</v>
      </c>
      <c r="B254">
        <v>1</v>
      </c>
      <c r="C254">
        <v>0</v>
      </c>
      <c r="D254">
        <v>124</v>
      </c>
      <c r="E254">
        <v>274</v>
      </c>
      <c r="F254">
        <v>0</v>
      </c>
      <c r="G254">
        <v>0</v>
      </c>
      <c r="H254">
        <v>166</v>
      </c>
      <c r="I254">
        <v>0</v>
      </c>
      <c r="J254">
        <v>0.5</v>
      </c>
      <c r="K254">
        <v>1</v>
      </c>
      <c r="L254">
        <v>0</v>
      </c>
      <c r="M254">
        <v>3</v>
      </c>
      <c r="N254">
        <v>0</v>
      </c>
      <c r="O254">
        <f t="shared" si="15"/>
        <v>0</v>
      </c>
      <c r="P254">
        <f t="shared" si="16"/>
        <v>63</v>
      </c>
      <c r="Q254">
        <f t="shared" si="14"/>
        <v>77</v>
      </c>
      <c r="R254" t="b">
        <f t="shared" si="17"/>
        <v>0</v>
      </c>
    </row>
    <row r="255" spans="1:18">
      <c r="A255">
        <v>56</v>
      </c>
      <c r="B255">
        <v>0</v>
      </c>
      <c r="C255">
        <v>0</v>
      </c>
      <c r="D255">
        <v>134</v>
      </c>
      <c r="E255">
        <v>409</v>
      </c>
      <c r="F255">
        <v>0</v>
      </c>
      <c r="G255">
        <v>0</v>
      </c>
      <c r="H255">
        <v>150</v>
      </c>
      <c r="I255">
        <v>1</v>
      </c>
      <c r="J255">
        <v>1.9</v>
      </c>
      <c r="K255">
        <v>1</v>
      </c>
      <c r="L255">
        <v>2</v>
      </c>
      <c r="M255">
        <v>3</v>
      </c>
      <c r="N255">
        <v>0</v>
      </c>
      <c r="O255">
        <f t="shared" si="15"/>
        <v>1</v>
      </c>
      <c r="P255">
        <f t="shared" si="16"/>
        <v>3</v>
      </c>
      <c r="Q255">
        <f t="shared" si="14"/>
        <v>3</v>
      </c>
      <c r="R255" t="b">
        <f t="shared" si="17"/>
        <v>1</v>
      </c>
    </row>
    <row r="256" spans="1:18">
      <c r="A256">
        <v>66</v>
      </c>
      <c r="B256">
        <v>1</v>
      </c>
      <c r="C256">
        <v>1</v>
      </c>
      <c r="D256">
        <v>160</v>
      </c>
      <c r="E256">
        <v>246</v>
      </c>
      <c r="F256">
        <v>0</v>
      </c>
      <c r="G256">
        <v>1</v>
      </c>
      <c r="H256">
        <v>120</v>
      </c>
      <c r="I256">
        <v>1</v>
      </c>
      <c r="J256">
        <v>0</v>
      </c>
      <c r="K256">
        <v>1</v>
      </c>
      <c r="L256">
        <v>3</v>
      </c>
      <c r="M256">
        <v>1</v>
      </c>
      <c r="N256">
        <v>0</v>
      </c>
      <c r="O256">
        <f t="shared" si="15"/>
        <v>1</v>
      </c>
      <c r="P256">
        <f t="shared" si="16"/>
        <v>104</v>
      </c>
      <c r="Q256">
        <f t="shared" si="14"/>
        <v>137</v>
      </c>
      <c r="R256" t="b">
        <f t="shared" si="17"/>
        <v>0</v>
      </c>
    </row>
    <row r="257" spans="1:18">
      <c r="A257">
        <v>54</v>
      </c>
      <c r="B257">
        <v>1</v>
      </c>
      <c r="C257">
        <v>1</v>
      </c>
      <c r="D257">
        <v>192</v>
      </c>
      <c r="E257">
        <v>283</v>
      </c>
      <c r="F257">
        <v>0</v>
      </c>
      <c r="G257">
        <v>0</v>
      </c>
      <c r="H257">
        <v>195</v>
      </c>
      <c r="I257">
        <v>0</v>
      </c>
      <c r="J257">
        <v>0</v>
      </c>
      <c r="K257">
        <v>2</v>
      </c>
      <c r="L257">
        <v>1</v>
      </c>
      <c r="M257">
        <v>3</v>
      </c>
      <c r="N257">
        <v>0</v>
      </c>
      <c r="O257">
        <f t="shared" si="15"/>
        <v>1</v>
      </c>
      <c r="P257">
        <f t="shared" si="16"/>
        <v>52</v>
      </c>
      <c r="Q257">
        <f t="shared" si="14"/>
        <v>63</v>
      </c>
      <c r="R257" t="b">
        <f t="shared" si="17"/>
        <v>0</v>
      </c>
    </row>
    <row r="258" spans="1:18">
      <c r="A258">
        <v>69</v>
      </c>
      <c r="B258">
        <v>1</v>
      </c>
      <c r="C258">
        <v>2</v>
      </c>
      <c r="D258">
        <v>140</v>
      </c>
      <c r="E258">
        <v>254</v>
      </c>
      <c r="F258">
        <v>0</v>
      </c>
      <c r="G258">
        <v>0</v>
      </c>
      <c r="H258">
        <v>146</v>
      </c>
      <c r="I258">
        <v>0</v>
      </c>
      <c r="J258">
        <v>2</v>
      </c>
      <c r="K258">
        <v>1</v>
      </c>
      <c r="L258">
        <v>3</v>
      </c>
      <c r="M258">
        <v>3</v>
      </c>
      <c r="N258">
        <v>0</v>
      </c>
      <c r="O258">
        <f t="shared" si="15"/>
        <v>1</v>
      </c>
      <c r="P258">
        <f t="shared" si="16"/>
        <v>93</v>
      </c>
      <c r="Q258">
        <f t="shared" si="14"/>
        <v>119</v>
      </c>
      <c r="R258" t="b">
        <f t="shared" si="17"/>
        <v>0</v>
      </c>
    </row>
    <row r="259" spans="1:18">
      <c r="A259">
        <v>51</v>
      </c>
      <c r="B259">
        <v>1</v>
      </c>
      <c r="C259">
        <v>0</v>
      </c>
      <c r="D259">
        <v>140</v>
      </c>
      <c r="E259">
        <v>298</v>
      </c>
      <c r="F259">
        <v>0</v>
      </c>
      <c r="G259">
        <v>1</v>
      </c>
      <c r="H259">
        <v>122</v>
      </c>
      <c r="I259">
        <v>1</v>
      </c>
      <c r="J259">
        <v>4.2</v>
      </c>
      <c r="K259">
        <v>1</v>
      </c>
      <c r="L259">
        <v>3</v>
      </c>
      <c r="M259">
        <v>3</v>
      </c>
      <c r="N259">
        <v>0</v>
      </c>
      <c r="O259">
        <f t="shared" si="15"/>
        <v>1</v>
      </c>
      <c r="P259">
        <f t="shared" si="16"/>
        <v>38</v>
      </c>
      <c r="Q259">
        <f t="shared" si="14"/>
        <v>47</v>
      </c>
      <c r="R259" t="b">
        <f t="shared" si="17"/>
        <v>0</v>
      </c>
    </row>
    <row r="260" spans="1:18" hidden="1">
      <c r="A260">
        <v>43</v>
      </c>
      <c r="B260">
        <v>1</v>
      </c>
      <c r="C260">
        <v>0</v>
      </c>
      <c r="D260">
        <v>132</v>
      </c>
      <c r="E260">
        <v>247</v>
      </c>
      <c r="F260">
        <v>1</v>
      </c>
      <c r="G260">
        <v>0</v>
      </c>
      <c r="H260">
        <v>143</v>
      </c>
      <c r="I260">
        <v>1</v>
      </c>
      <c r="J260">
        <v>0.1</v>
      </c>
      <c r="K260">
        <v>1</v>
      </c>
      <c r="L260">
        <v>4</v>
      </c>
      <c r="M260">
        <v>3</v>
      </c>
      <c r="N260">
        <v>0</v>
      </c>
      <c r="O260">
        <f t="shared" si="15"/>
        <v>0</v>
      </c>
      <c r="P260">
        <f t="shared" si="16"/>
        <v>104</v>
      </c>
      <c r="Q260">
        <f t="shared" si="14"/>
        <v>135</v>
      </c>
      <c r="R260" t="b">
        <f t="shared" si="17"/>
        <v>0</v>
      </c>
    </row>
    <row r="261" spans="1:18">
      <c r="A261">
        <v>62</v>
      </c>
      <c r="B261">
        <v>0</v>
      </c>
      <c r="C261">
        <v>0</v>
      </c>
      <c r="D261">
        <v>138</v>
      </c>
      <c r="E261">
        <v>294</v>
      </c>
      <c r="F261">
        <v>1</v>
      </c>
      <c r="G261">
        <v>1</v>
      </c>
      <c r="H261">
        <v>106</v>
      </c>
      <c r="I261">
        <v>0</v>
      </c>
      <c r="J261">
        <v>1.9</v>
      </c>
      <c r="K261">
        <v>1</v>
      </c>
      <c r="L261">
        <v>3</v>
      </c>
      <c r="M261">
        <v>2</v>
      </c>
      <c r="N261">
        <v>0</v>
      </c>
      <c r="O261">
        <f t="shared" si="15"/>
        <v>1</v>
      </c>
      <c r="P261">
        <f t="shared" si="16"/>
        <v>41</v>
      </c>
      <c r="Q261">
        <f t="shared" si="14"/>
        <v>51</v>
      </c>
      <c r="R261" t="b">
        <f t="shared" si="17"/>
        <v>0</v>
      </c>
    </row>
    <row r="262" spans="1:18">
      <c r="A262">
        <v>67</v>
      </c>
      <c r="B262">
        <v>1</v>
      </c>
      <c r="C262">
        <v>0</v>
      </c>
      <c r="D262">
        <v>100</v>
      </c>
      <c r="E262">
        <v>299</v>
      </c>
      <c r="F262">
        <v>0</v>
      </c>
      <c r="G262">
        <v>0</v>
      </c>
      <c r="H262">
        <v>125</v>
      </c>
      <c r="I262">
        <v>1</v>
      </c>
      <c r="J262">
        <v>0.9</v>
      </c>
      <c r="K262">
        <v>1</v>
      </c>
      <c r="L262">
        <v>2</v>
      </c>
      <c r="M262">
        <v>2</v>
      </c>
      <c r="N262">
        <v>0</v>
      </c>
      <c r="O262">
        <f t="shared" si="15"/>
        <v>1</v>
      </c>
      <c r="P262">
        <f t="shared" si="16"/>
        <v>36</v>
      </c>
      <c r="Q262">
        <f t="shared" si="14"/>
        <v>45</v>
      </c>
      <c r="R262" t="b">
        <f t="shared" si="17"/>
        <v>0</v>
      </c>
    </row>
    <row r="263" spans="1:18">
      <c r="A263">
        <v>59</v>
      </c>
      <c r="B263">
        <v>1</v>
      </c>
      <c r="C263">
        <v>3</v>
      </c>
      <c r="D263">
        <v>160</v>
      </c>
      <c r="E263">
        <v>273</v>
      </c>
      <c r="F263">
        <v>0</v>
      </c>
      <c r="G263">
        <v>0</v>
      </c>
      <c r="H263">
        <v>125</v>
      </c>
      <c r="I263">
        <v>0</v>
      </c>
      <c r="J263">
        <v>0</v>
      </c>
      <c r="K263">
        <v>2</v>
      </c>
      <c r="L263">
        <v>0</v>
      </c>
      <c r="M263">
        <v>2</v>
      </c>
      <c r="N263">
        <v>0</v>
      </c>
      <c r="O263">
        <f t="shared" si="15"/>
        <v>1</v>
      </c>
      <c r="P263">
        <f t="shared" si="16"/>
        <v>65</v>
      </c>
      <c r="Q263">
        <f t="shared" si="14"/>
        <v>80</v>
      </c>
      <c r="R263" t="b">
        <f t="shared" si="17"/>
        <v>0</v>
      </c>
    </row>
    <row r="264" spans="1:18" hidden="1">
      <c r="A264">
        <v>45</v>
      </c>
      <c r="B264">
        <v>1</v>
      </c>
      <c r="C264">
        <v>0</v>
      </c>
      <c r="D264">
        <v>142</v>
      </c>
      <c r="E264">
        <v>309</v>
      </c>
      <c r="F264">
        <v>0</v>
      </c>
      <c r="G264">
        <v>0</v>
      </c>
      <c r="H264">
        <v>147</v>
      </c>
      <c r="I264">
        <v>1</v>
      </c>
      <c r="J264">
        <v>0</v>
      </c>
      <c r="K264">
        <v>1</v>
      </c>
      <c r="L264">
        <v>3</v>
      </c>
      <c r="M264">
        <v>3</v>
      </c>
      <c r="N264">
        <v>0</v>
      </c>
      <c r="O264">
        <f t="shared" si="15"/>
        <v>0</v>
      </c>
      <c r="P264">
        <f t="shared" si="16"/>
        <v>24</v>
      </c>
      <c r="Q264">
        <f t="shared" si="14"/>
        <v>29</v>
      </c>
      <c r="R264" t="b">
        <f t="shared" si="17"/>
        <v>0</v>
      </c>
    </row>
    <row r="265" spans="1:18">
      <c r="A265">
        <v>58</v>
      </c>
      <c r="B265">
        <v>1</v>
      </c>
      <c r="C265">
        <v>0</v>
      </c>
      <c r="D265">
        <v>128</v>
      </c>
      <c r="E265">
        <v>259</v>
      </c>
      <c r="F265">
        <v>0</v>
      </c>
      <c r="G265">
        <v>0</v>
      </c>
      <c r="H265">
        <v>130</v>
      </c>
      <c r="I265">
        <v>1</v>
      </c>
      <c r="J265">
        <v>3</v>
      </c>
      <c r="K265">
        <v>1</v>
      </c>
      <c r="L265">
        <v>2</v>
      </c>
      <c r="M265">
        <v>3</v>
      </c>
      <c r="N265">
        <v>0</v>
      </c>
      <c r="O265">
        <f t="shared" si="15"/>
        <v>1</v>
      </c>
      <c r="P265">
        <f t="shared" si="16"/>
        <v>86</v>
      </c>
      <c r="Q265">
        <f t="shared" ref="Q265:Q311" si="18">RANK(E265,$E$9:$E$311)</f>
        <v>109</v>
      </c>
      <c r="R265" t="b">
        <f t="shared" si="17"/>
        <v>0</v>
      </c>
    </row>
    <row r="266" spans="1:18" hidden="1">
      <c r="A266">
        <v>50</v>
      </c>
      <c r="B266">
        <v>1</v>
      </c>
      <c r="C266">
        <v>0</v>
      </c>
      <c r="D266">
        <v>144</v>
      </c>
      <c r="E266">
        <v>200</v>
      </c>
      <c r="F266">
        <v>0</v>
      </c>
      <c r="G266">
        <v>0</v>
      </c>
      <c r="H266">
        <v>126</v>
      </c>
      <c r="I266">
        <v>1</v>
      </c>
      <c r="J266">
        <v>0.9</v>
      </c>
      <c r="K266">
        <v>1</v>
      </c>
      <c r="L266">
        <v>0</v>
      </c>
      <c r="M266">
        <v>3</v>
      </c>
      <c r="N266">
        <v>0</v>
      </c>
      <c r="O266">
        <f t="shared" ref="O266:O311" si="19">--SUBTOTAL(103,A266)</f>
        <v>0</v>
      </c>
      <c r="P266">
        <f t="shared" ref="P266:P311" si="20">COUNTIFS($E$9:$E$311,"&gt;"&amp;$E266,$O$9:$O$311,1)+1</f>
        <v>182</v>
      </c>
      <c r="Q266">
        <f t="shared" si="18"/>
        <v>253</v>
      </c>
      <c r="R266" t="b">
        <f t="shared" ref="R266:R311" si="21">Q266=P266</f>
        <v>0</v>
      </c>
    </row>
    <row r="267" spans="1:18">
      <c r="A267">
        <v>62</v>
      </c>
      <c r="B267">
        <v>0</v>
      </c>
      <c r="C267">
        <v>0</v>
      </c>
      <c r="D267">
        <v>150</v>
      </c>
      <c r="E267">
        <v>244</v>
      </c>
      <c r="F267">
        <v>0</v>
      </c>
      <c r="G267">
        <v>1</v>
      </c>
      <c r="H267">
        <v>154</v>
      </c>
      <c r="I267">
        <v>1</v>
      </c>
      <c r="J267">
        <v>1.4</v>
      </c>
      <c r="K267">
        <v>1</v>
      </c>
      <c r="L267">
        <v>0</v>
      </c>
      <c r="M267">
        <v>2</v>
      </c>
      <c r="N267">
        <v>0</v>
      </c>
      <c r="O267">
        <f t="shared" si="19"/>
        <v>1</v>
      </c>
      <c r="P267">
        <f t="shared" si="20"/>
        <v>109</v>
      </c>
      <c r="Q267">
        <f t="shared" si="18"/>
        <v>143</v>
      </c>
      <c r="R267" t="b">
        <f t="shared" si="21"/>
        <v>0</v>
      </c>
    </row>
    <row r="268" spans="1:18" hidden="1">
      <c r="A268">
        <v>38</v>
      </c>
      <c r="B268">
        <v>1</v>
      </c>
      <c r="C268">
        <v>3</v>
      </c>
      <c r="D268">
        <v>120</v>
      </c>
      <c r="E268">
        <v>231</v>
      </c>
      <c r="F268">
        <v>0</v>
      </c>
      <c r="G268">
        <v>1</v>
      </c>
      <c r="H268">
        <v>182</v>
      </c>
      <c r="I268">
        <v>1</v>
      </c>
      <c r="J268">
        <v>3.8</v>
      </c>
      <c r="K268">
        <v>1</v>
      </c>
      <c r="L268">
        <v>0</v>
      </c>
      <c r="M268">
        <v>3</v>
      </c>
      <c r="N268">
        <v>0</v>
      </c>
      <c r="O268">
        <f t="shared" si="19"/>
        <v>0</v>
      </c>
      <c r="P268">
        <f t="shared" si="20"/>
        <v>131</v>
      </c>
      <c r="Q268">
        <f t="shared" si="18"/>
        <v>178</v>
      </c>
      <c r="R268" t="b">
        <f t="shared" si="21"/>
        <v>0</v>
      </c>
    </row>
    <row r="269" spans="1:18">
      <c r="A269">
        <v>66</v>
      </c>
      <c r="B269">
        <v>0</v>
      </c>
      <c r="C269">
        <v>0</v>
      </c>
      <c r="D269">
        <v>178</v>
      </c>
      <c r="E269">
        <v>228</v>
      </c>
      <c r="F269">
        <v>1</v>
      </c>
      <c r="G269">
        <v>1</v>
      </c>
      <c r="H269">
        <v>165</v>
      </c>
      <c r="I269">
        <v>1</v>
      </c>
      <c r="J269">
        <v>1</v>
      </c>
      <c r="K269">
        <v>1</v>
      </c>
      <c r="L269">
        <v>2</v>
      </c>
      <c r="M269">
        <v>3</v>
      </c>
      <c r="N269">
        <v>0</v>
      </c>
      <c r="O269">
        <f t="shared" si="19"/>
        <v>1</v>
      </c>
      <c r="P269">
        <f t="shared" si="20"/>
        <v>137</v>
      </c>
      <c r="Q269">
        <f t="shared" si="18"/>
        <v>187</v>
      </c>
      <c r="R269" t="b">
        <f t="shared" si="21"/>
        <v>0</v>
      </c>
    </row>
    <row r="270" spans="1:18">
      <c r="A270">
        <v>52</v>
      </c>
      <c r="B270">
        <v>1</v>
      </c>
      <c r="C270">
        <v>0</v>
      </c>
      <c r="D270">
        <v>112</v>
      </c>
      <c r="E270">
        <v>230</v>
      </c>
      <c r="F270">
        <v>0</v>
      </c>
      <c r="G270">
        <v>1</v>
      </c>
      <c r="H270">
        <v>160</v>
      </c>
      <c r="I270">
        <v>0</v>
      </c>
      <c r="J270">
        <v>0</v>
      </c>
      <c r="K270">
        <v>2</v>
      </c>
      <c r="L270">
        <v>1</v>
      </c>
      <c r="M270">
        <v>2</v>
      </c>
      <c r="N270">
        <v>0</v>
      </c>
      <c r="O270">
        <f t="shared" si="19"/>
        <v>1</v>
      </c>
      <c r="P270">
        <f t="shared" si="20"/>
        <v>132</v>
      </c>
      <c r="Q270">
        <f t="shared" si="18"/>
        <v>181</v>
      </c>
      <c r="R270" t="b">
        <f t="shared" si="21"/>
        <v>0</v>
      </c>
    </row>
    <row r="271" spans="1:18">
      <c r="A271">
        <v>53</v>
      </c>
      <c r="B271">
        <v>1</v>
      </c>
      <c r="C271">
        <v>0</v>
      </c>
      <c r="D271">
        <v>123</v>
      </c>
      <c r="E271">
        <v>282</v>
      </c>
      <c r="F271">
        <v>0</v>
      </c>
      <c r="G271">
        <v>1</v>
      </c>
      <c r="H271">
        <v>95</v>
      </c>
      <c r="I271">
        <v>1</v>
      </c>
      <c r="J271">
        <v>2</v>
      </c>
      <c r="K271">
        <v>1</v>
      </c>
      <c r="L271">
        <v>2</v>
      </c>
      <c r="M271">
        <v>3</v>
      </c>
      <c r="N271">
        <v>0</v>
      </c>
      <c r="O271">
        <f t="shared" si="19"/>
        <v>1</v>
      </c>
      <c r="P271">
        <f t="shared" si="20"/>
        <v>55</v>
      </c>
      <c r="Q271">
        <f t="shared" si="18"/>
        <v>66</v>
      </c>
      <c r="R271" t="b">
        <f t="shared" si="21"/>
        <v>0</v>
      </c>
    </row>
    <row r="272" spans="1:18">
      <c r="A272">
        <v>63</v>
      </c>
      <c r="B272">
        <v>0</v>
      </c>
      <c r="C272">
        <v>0</v>
      </c>
      <c r="D272">
        <v>108</v>
      </c>
      <c r="E272">
        <v>269</v>
      </c>
      <c r="F272">
        <v>0</v>
      </c>
      <c r="G272">
        <v>1</v>
      </c>
      <c r="H272">
        <v>169</v>
      </c>
      <c r="I272">
        <v>1</v>
      </c>
      <c r="J272">
        <v>1.8</v>
      </c>
      <c r="K272">
        <v>1</v>
      </c>
      <c r="L272">
        <v>2</v>
      </c>
      <c r="M272">
        <v>2</v>
      </c>
      <c r="N272">
        <v>0</v>
      </c>
      <c r="O272">
        <f t="shared" si="19"/>
        <v>1</v>
      </c>
      <c r="P272">
        <f t="shared" si="20"/>
        <v>70</v>
      </c>
      <c r="Q272">
        <f t="shared" si="18"/>
        <v>86</v>
      </c>
      <c r="R272" t="b">
        <f t="shared" si="21"/>
        <v>0</v>
      </c>
    </row>
    <row r="273" spans="1:18">
      <c r="A273">
        <v>54</v>
      </c>
      <c r="B273">
        <v>1</v>
      </c>
      <c r="C273">
        <v>0</v>
      </c>
      <c r="D273">
        <v>110</v>
      </c>
      <c r="E273">
        <v>206</v>
      </c>
      <c r="F273">
        <v>0</v>
      </c>
      <c r="G273">
        <v>0</v>
      </c>
      <c r="H273">
        <v>108</v>
      </c>
      <c r="I273">
        <v>1</v>
      </c>
      <c r="J273">
        <v>0</v>
      </c>
      <c r="K273">
        <v>1</v>
      </c>
      <c r="L273">
        <v>1</v>
      </c>
      <c r="M273">
        <v>2</v>
      </c>
      <c r="N273">
        <v>0</v>
      </c>
      <c r="O273">
        <f t="shared" si="19"/>
        <v>1</v>
      </c>
      <c r="P273">
        <f t="shared" si="20"/>
        <v>171</v>
      </c>
      <c r="Q273">
        <f t="shared" si="18"/>
        <v>237</v>
      </c>
      <c r="R273" t="b">
        <f t="shared" si="21"/>
        <v>0</v>
      </c>
    </row>
    <row r="274" spans="1:18">
      <c r="A274">
        <v>66</v>
      </c>
      <c r="B274">
        <v>1</v>
      </c>
      <c r="C274">
        <v>0</v>
      </c>
      <c r="D274">
        <v>112</v>
      </c>
      <c r="E274">
        <v>212</v>
      </c>
      <c r="F274">
        <v>0</v>
      </c>
      <c r="G274">
        <v>0</v>
      </c>
      <c r="H274">
        <v>132</v>
      </c>
      <c r="I274">
        <v>1</v>
      </c>
      <c r="J274">
        <v>0.1</v>
      </c>
      <c r="K274">
        <v>2</v>
      </c>
      <c r="L274">
        <v>1</v>
      </c>
      <c r="M274">
        <v>2</v>
      </c>
      <c r="N274">
        <v>0</v>
      </c>
      <c r="O274">
        <f t="shared" si="19"/>
        <v>1</v>
      </c>
      <c r="P274">
        <f t="shared" si="20"/>
        <v>159</v>
      </c>
      <c r="Q274">
        <f t="shared" si="18"/>
        <v>221</v>
      </c>
      <c r="R274" t="b">
        <f t="shared" si="21"/>
        <v>0</v>
      </c>
    </row>
    <row r="275" spans="1:18">
      <c r="A275">
        <v>55</v>
      </c>
      <c r="B275">
        <v>0</v>
      </c>
      <c r="C275">
        <v>0</v>
      </c>
      <c r="D275">
        <v>180</v>
      </c>
      <c r="E275">
        <v>327</v>
      </c>
      <c r="F275">
        <v>0</v>
      </c>
      <c r="G275">
        <v>2</v>
      </c>
      <c r="H275">
        <v>117</v>
      </c>
      <c r="I275">
        <v>1</v>
      </c>
      <c r="J275">
        <v>3.4</v>
      </c>
      <c r="K275">
        <v>1</v>
      </c>
      <c r="L275">
        <v>0</v>
      </c>
      <c r="M275">
        <v>2</v>
      </c>
      <c r="N275">
        <v>0</v>
      </c>
      <c r="O275">
        <f t="shared" si="19"/>
        <v>1</v>
      </c>
      <c r="P275">
        <f t="shared" si="20"/>
        <v>15</v>
      </c>
      <c r="Q275">
        <f t="shared" si="18"/>
        <v>16</v>
      </c>
      <c r="R275" t="b">
        <f t="shared" si="21"/>
        <v>0</v>
      </c>
    </row>
    <row r="276" spans="1:18" hidden="1">
      <c r="A276">
        <v>49</v>
      </c>
      <c r="B276">
        <v>1</v>
      </c>
      <c r="C276">
        <v>2</v>
      </c>
      <c r="D276">
        <v>118</v>
      </c>
      <c r="E276">
        <v>149</v>
      </c>
      <c r="F276">
        <v>0</v>
      </c>
      <c r="G276">
        <v>0</v>
      </c>
      <c r="H276">
        <v>126</v>
      </c>
      <c r="I276">
        <v>0</v>
      </c>
      <c r="J276">
        <v>0.8</v>
      </c>
      <c r="K276">
        <v>2</v>
      </c>
      <c r="L276">
        <v>3</v>
      </c>
      <c r="M276">
        <v>2</v>
      </c>
      <c r="N276">
        <v>0</v>
      </c>
      <c r="O276">
        <f t="shared" si="19"/>
        <v>0</v>
      </c>
      <c r="P276">
        <f t="shared" si="20"/>
        <v>206</v>
      </c>
      <c r="Q276">
        <f t="shared" si="18"/>
        <v>299</v>
      </c>
      <c r="R276" t="b">
        <f t="shared" si="21"/>
        <v>0</v>
      </c>
    </row>
    <row r="277" spans="1:18">
      <c r="A277">
        <v>54</v>
      </c>
      <c r="B277">
        <v>1</v>
      </c>
      <c r="C277">
        <v>0</v>
      </c>
      <c r="D277">
        <v>122</v>
      </c>
      <c r="E277">
        <v>286</v>
      </c>
      <c r="F277">
        <v>0</v>
      </c>
      <c r="G277">
        <v>0</v>
      </c>
      <c r="H277">
        <v>116</v>
      </c>
      <c r="I277">
        <v>1</v>
      </c>
      <c r="J277">
        <v>3.2</v>
      </c>
      <c r="K277">
        <v>1</v>
      </c>
      <c r="L277">
        <v>2</v>
      </c>
      <c r="M277">
        <v>2</v>
      </c>
      <c r="N277">
        <v>0</v>
      </c>
      <c r="O277">
        <f t="shared" si="19"/>
        <v>1</v>
      </c>
      <c r="P277">
        <f t="shared" si="20"/>
        <v>49</v>
      </c>
      <c r="Q277">
        <f t="shared" si="18"/>
        <v>60</v>
      </c>
      <c r="R277" t="b">
        <f t="shared" si="21"/>
        <v>0</v>
      </c>
    </row>
    <row r="278" spans="1:18">
      <c r="A278">
        <v>56</v>
      </c>
      <c r="B278">
        <v>1</v>
      </c>
      <c r="C278">
        <v>0</v>
      </c>
      <c r="D278">
        <v>130</v>
      </c>
      <c r="E278">
        <v>283</v>
      </c>
      <c r="F278">
        <v>1</v>
      </c>
      <c r="G278">
        <v>0</v>
      </c>
      <c r="H278">
        <v>103</v>
      </c>
      <c r="I278">
        <v>1</v>
      </c>
      <c r="J278">
        <v>1.6</v>
      </c>
      <c r="K278">
        <v>0</v>
      </c>
      <c r="L278">
        <v>0</v>
      </c>
      <c r="M278">
        <v>3</v>
      </c>
      <c r="N278">
        <v>0</v>
      </c>
      <c r="O278">
        <f t="shared" si="19"/>
        <v>1</v>
      </c>
      <c r="P278">
        <f t="shared" si="20"/>
        <v>52</v>
      </c>
      <c r="Q278">
        <f t="shared" si="18"/>
        <v>63</v>
      </c>
      <c r="R278" t="b">
        <f t="shared" si="21"/>
        <v>0</v>
      </c>
    </row>
    <row r="279" spans="1:18" hidden="1">
      <c r="A279">
        <v>46</v>
      </c>
      <c r="B279">
        <v>1</v>
      </c>
      <c r="C279">
        <v>0</v>
      </c>
      <c r="D279">
        <v>120</v>
      </c>
      <c r="E279">
        <v>249</v>
      </c>
      <c r="F279">
        <v>0</v>
      </c>
      <c r="G279">
        <v>0</v>
      </c>
      <c r="H279">
        <v>144</v>
      </c>
      <c r="I279">
        <v>0</v>
      </c>
      <c r="J279">
        <v>0.8</v>
      </c>
      <c r="K279">
        <v>2</v>
      </c>
      <c r="L279">
        <v>0</v>
      </c>
      <c r="M279">
        <v>3</v>
      </c>
      <c r="N279">
        <v>0</v>
      </c>
      <c r="O279">
        <f t="shared" si="19"/>
        <v>0</v>
      </c>
      <c r="P279">
        <f t="shared" si="20"/>
        <v>100</v>
      </c>
      <c r="Q279">
        <f t="shared" si="18"/>
        <v>130</v>
      </c>
      <c r="R279" t="b">
        <f t="shared" si="21"/>
        <v>0</v>
      </c>
    </row>
    <row r="280" spans="1:18">
      <c r="A280">
        <v>61</v>
      </c>
      <c r="B280">
        <v>1</v>
      </c>
      <c r="C280">
        <v>3</v>
      </c>
      <c r="D280">
        <v>134</v>
      </c>
      <c r="E280">
        <v>234</v>
      </c>
      <c r="F280">
        <v>0</v>
      </c>
      <c r="G280">
        <v>1</v>
      </c>
      <c r="H280">
        <v>145</v>
      </c>
      <c r="I280">
        <v>0</v>
      </c>
      <c r="J280">
        <v>2.6</v>
      </c>
      <c r="K280">
        <v>1</v>
      </c>
      <c r="L280">
        <v>2</v>
      </c>
      <c r="M280">
        <v>2</v>
      </c>
      <c r="N280">
        <v>0</v>
      </c>
      <c r="O280">
        <f t="shared" si="19"/>
        <v>1</v>
      </c>
      <c r="P280">
        <f t="shared" si="20"/>
        <v>122</v>
      </c>
      <c r="Q280">
        <f t="shared" si="18"/>
        <v>166</v>
      </c>
      <c r="R280" t="b">
        <f t="shared" si="21"/>
        <v>0</v>
      </c>
    </row>
    <row r="281" spans="1:18">
      <c r="A281">
        <v>67</v>
      </c>
      <c r="B281">
        <v>1</v>
      </c>
      <c r="C281">
        <v>0</v>
      </c>
      <c r="D281">
        <v>120</v>
      </c>
      <c r="E281">
        <v>237</v>
      </c>
      <c r="F281">
        <v>0</v>
      </c>
      <c r="G281">
        <v>1</v>
      </c>
      <c r="H281">
        <v>71</v>
      </c>
      <c r="I281">
        <v>0</v>
      </c>
      <c r="J281">
        <v>1</v>
      </c>
      <c r="K281">
        <v>1</v>
      </c>
      <c r="L281">
        <v>0</v>
      </c>
      <c r="M281">
        <v>2</v>
      </c>
      <c r="N281">
        <v>0</v>
      </c>
      <c r="O281">
        <f t="shared" si="19"/>
        <v>1</v>
      </c>
      <c r="P281">
        <f t="shared" si="20"/>
        <v>119</v>
      </c>
      <c r="Q281">
        <f t="shared" si="18"/>
        <v>160</v>
      </c>
      <c r="R281" t="b">
        <f t="shared" si="21"/>
        <v>0</v>
      </c>
    </row>
    <row r="282" spans="1:18">
      <c r="A282">
        <v>58</v>
      </c>
      <c r="B282">
        <v>1</v>
      </c>
      <c r="C282">
        <v>0</v>
      </c>
      <c r="D282">
        <v>100</v>
      </c>
      <c r="E282">
        <v>234</v>
      </c>
      <c r="F282">
        <v>0</v>
      </c>
      <c r="G282">
        <v>1</v>
      </c>
      <c r="H282">
        <v>156</v>
      </c>
      <c r="I282">
        <v>0</v>
      </c>
      <c r="J282">
        <v>0.1</v>
      </c>
      <c r="K282">
        <v>2</v>
      </c>
      <c r="L282">
        <v>1</v>
      </c>
      <c r="M282">
        <v>3</v>
      </c>
      <c r="N282">
        <v>0</v>
      </c>
      <c r="O282">
        <f t="shared" si="19"/>
        <v>1</v>
      </c>
      <c r="P282">
        <f t="shared" si="20"/>
        <v>122</v>
      </c>
      <c r="Q282">
        <f t="shared" si="18"/>
        <v>166</v>
      </c>
      <c r="R282" t="b">
        <f t="shared" si="21"/>
        <v>0</v>
      </c>
    </row>
    <row r="283" spans="1:18" hidden="1">
      <c r="A283">
        <v>47</v>
      </c>
      <c r="B283">
        <v>1</v>
      </c>
      <c r="C283">
        <v>0</v>
      </c>
      <c r="D283">
        <v>110</v>
      </c>
      <c r="E283">
        <v>275</v>
      </c>
      <c r="F283">
        <v>0</v>
      </c>
      <c r="G283">
        <v>0</v>
      </c>
      <c r="H283">
        <v>118</v>
      </c>
      <c r="I283">
        <v>1</v>
      </c>
      <c r="J283">
        <v>1</v>
      </c>
      <c r="K283">
        <v>1</v>
      </c>
      <c r="L283">
        <v>1</v>
      </c>
      <c r="M283">
        <v>2</v>
      </c>
      <c r="N283">
        <v>0</v>
      </c>
      <c r="O283">
        <f t="shared" si="19"/>
        <v>0</v>
      </c>
      <c r="P283">
        <f t="shared" si="20"/>
        <v>63</v>
      </c>
      <c r="Q283">
        <f t="shared" si="18"/>
        <v>75</v>
      </c>
      <c r="R283" t="b">
        <f t="shared" si="21"/>
        <v>0</v>
      </c>
    </row>
    <row r="284" spans="1:18">
      <c r="A284">
        <v>52</v>
      </c>
      <c r="B284">
        <v>1</v>
      </c>
      <c r="C284">
        <v>0</v>
      </c>
      <c r="D284">
        <v>125</v>
      </c>
      <c r="E284">
        <v>212</v>
      </c>
      <c r="F284">
        <v>0</v>
      </c>
      <c r="G284">
        <v>1</v>
      </c>
      <c r="H284">
        <v>168</v>
      </c>
      <c r="I284">
        <v>0</v>
      </c>
      <c r="J284">
        <v>1</v>
      </c>
      <c r="K284">
        <v>2</v>
      </c>
      <c r="L284">
        <v>2</v>
      </c>
      <c r="M284">
        <v>3</v>
      </c>
      <c r="N284">
        <v>0</v>
      </c>
      <c r="O284">
        <f t="shared" si="19"/>
        <v>1</v>
      </c>
      <c r="P284">
        <f t="shared" si="20"/>
        <v>159</v>
      </c>
      <c r="Q284">
        <f t="shared" si="18"/>
        <v>221</v>
      </c>
      <c r="R284" t="b">
        <f t="shared" si="21"/>
        <v>0</v>
      </c>
    </row>
    <row r="285" spans="1:18">
      <c r="A285">
        <v>58</v>
      </c>
      <c r="B285">
        <v>1</v>
      </c>
      <c r="C285">
        <v>0</v>
      </c>
      <c r="D285">
        <v>146</v>
      </c>
      <c r="E285">
        <v>218</v>
      </c>
      <c r="F285">
        <v>0</v>
      </c>
      <c r="G285">
        <v>1</v>
      </c>
      <c r="H285">
        <v>105</v>
      </c>
      <c r="I285">
        <v>0</v>
      </c>
      <c r="J285">
        <v>2</v>
      </c>
      <c r="K285">
        <v>1</v>
      </c>
      <c r="L285">
        <v>1</v>
      </c>
      <c r="M285">
        <v>3</v>
      </c>
      <c r="N285">
        <v>0</v>
      </c>
      <c r="O285">
        <f t="shared" si="19"/>
        <v>1</v>
      </c>
      <c r="P285">
        <f t="shared" si="20"/>
        <v>152</v>
      </c>
      <c r="Q285">
        <f t="shared" si="18"/>
        <v>211</v>
      </c>
      <c r="R285" t="b">
        <f t="shared" si="21"/>
        <v>0</v>
      </c>
    </row>
    <row r="286" spans="1:18">
      <c r="A286">
        <v>57</v>
      </c>
      <c r="B286">
        <v>1</v>
      </c>
      <c r="C286">
        <v>1</v>
      </c>
      <c r="D286">
        <v>124</v>
      </c>
      <c r="E286">
        <v>261</v>
      </c>
      <c r="F286">
        <v>0</v>
      </c>
      <c r="G286">
        <v>1</v>
      </c>
      <c r="H286">
        <v>141</v>
      </c>
      <c r="I286">
        <v>0</v>
      </c>
      <c r="J286">
        <v>0.3</v>
      </c>
      <c r="K286">
        <v>2</v>
      </c>
      <c r="L286">
        <v>0</v>
      </c>
      <c r="M286">
        <v>3</v>
      </c>
      <c r="N286">
        <v>0</v>
      </c>
      <c r="O286">
        <f t="shared" si="19"/>
        <v>1</v>
      </c>
      <c r="P286">
        <f t="shared" si="20"/>
        <v>83</v>
      </c>
      <c r="Q286">
        <f t="shared" si="18"/>
        <v>105</v>
      </c>
      <c r="R286" t="b">
        <f t="shared" si="21"/>
        <v>0</v>
      </c>
    </row>
    <row r="287" spans="1:18">
      <c r="A287">
        <v>58</v>
      </c>
      <c r="B287">
        <v>0</v>
      </c>
      <c r="C287">
        <v>1</v>
      </c>
      <c r="D287">
        <v>136</v>
      </c>
      <c r="E287">
        <v>319</v>
      </c>
      <c r="F287">
        <v>1</v>
      </c>
      <c r="G287">
        <v>0</v>
      </c>
      <c r="H287">
        <v>152</v>
      </c>
      <c r="I287">
        <v>0</v>
      </c>
      <c r="J287">
        <v>0</v>
      </c>
      <c r="K287">
        <v>2</v>
      </c>
      <c r="L287">
        <v>2</v>
      </c>
      <c r="M287">
        <v>2</v>
      </c>
      <c r="N287">
        <v>0</v>
      </c>
      <c r="O287">
        <f t="shared" si="19"/>
        <v>1</v>
      </c>
      <c r="P287">
        <f t="shared" si="20"/>
        <v>20</v>
      </c>
      <c r="Q287">
        <f t="shared" si="18"/>
        <v>22</v>
      </c>
      <c r="R287" t="b">
        <f t="shared" si="21"/>
        <v>0</v>
      </c>
    </row>
    <row r="288" spans="1:18">
      <c r="A288">
        <v>61</v>
      </c>
      <c r="B288">
        <v>1</v>
      </c>
      <c r="C288">
        <v>0</v>
      </c>
      <c r="D288">
        <v>138</v>
      </c>
      <c r="E288">
        <v>166</v>
      </c>
      <c r="F288">
        <v>0</v>
      </c>
      <c r="G288">
        <v>0</v>
      </c>
      <c r="H288">
        <v>125</v>
      </c>
      <c r="I288">
        <v>1</v>
      </c>
      <c r="J288">
        <v>3.6</v>
      </c>
      <c r="K288">
        <v>1</v>
      </c>
      <c r="L288">
        <v>1</v>
      </c>
      <c r="M288">
        <v>2</v>
      </c>
      <c r="N288">
        <v>0</v>
      </c>
      <c r="O288">
        <f t="shared" si="19"/>
        <v>1</v>
      </c>
      <c r="P288">
        <f t="shared" si="20"/>
        <v>204</v>
      </c>
      <c r="Q288">
        <f t="shared" si="18"/>
        <v>295</v>
      </c>
      <c r="R288" t="b">
        <f t="shared" si="21"/>
        <v>0</v>
      </c>
    </row>
    <row r="289" spans="1:18" hidden="1">
      <c r="A289">
        <v>42</v>
      </c>
      <c r="B289">
        <v>1</v>
      </c>
      <c r="C289">
        <v>0</v>
      </c>
      <c r="D289">
        <v>136</v>
      </c>
      <c r="E289">
        <v>315</v>
      </c>
      <c r="F289">
        <v>0</v>
      </c>
      <c r="G289">
        <v>1</v>
      </c>
      <c r="H289">
        <v>125</v>
      </c>
      <c r="I289">
        <v>1</v>
      </c>
      <c r="J289">
        <v>1.8</v>
      </c>
      <c r="K289">
        <v>1</v>
      </c>
      <c r="L289">
        <v>0</v>
      </c>
      <c r="M289">
        <v>1</v>
      </c>
      <c r="N289">
        <v>0</v>
      </c>
      <c r="O289">
        <f t="shared" si="19"/>
        <v>0</v>
      </c>
      <c r="P289">
        <f t="shared" si="20"/>
        <v>23</v>
      </c>
      <c r="Q289">
        <f t="shared" si="18"/>
        <v>25</v>
      </c>
      <c r="R289" t="b">
        <f t="shared" si="21"/>
        <v>0</v>
      </c>
    </row>
    <row r="290" spans="1:18">
      <c r="A290">
        <v>52</v>
      </c>
      <c r="B290">
        <v>1</v>
      </c>
      <c r="C290">
        <v>0</v>
      </c>
      <c r="D290">
        <v>128</v>
      </c>
      <c r="E290">
        <v>204</v>
      </c>
      <c r="F290">
        <v>1</v>
      </c>
      <c r="G290">
        <v>1</v>
      </c>
      <c r="H290">
        <v>156</v>
      </c>
      <c r="I290">
        <v>1</v>
      </c>
      <c r="J290">
        <v>1</v>
      </c>
      <c r="K290">
        <v>1</v>
      </c>
      <c r="L290">
        <v>0</v>
      </c>
      <c r="M290">
        <v>0</v>
      </c>
      <c r="N290">
        <v>0</v>
      </c>
      <c r="O290">
        <f t="shared" si="19"/>
        <v>1</v>
      </c>
      <c r="P290">
        <f t="shared" si="20"/>
        <v>175</v>
      </c>
      <c r="Q290">
        <f t="shared" si="18"/>
        <v>241</v>
      </c>
      <c r="R290" t="b">
        <f t="shared" si="21"/>
        <v>0</v>
      </c>
    </row>
    <row r="291" spans="1:18">
      <c r="A291">
        <v>59</v>
      </c>
      <c r="B291">
        <v>1</v>
      </c>
      <c r="C291">
        <v>2</v>
      </c>
      <c r="D291">
        <v>126</v>
      </c>
      <c r="E291">
        <v>218</v>
      </c>
      <c r="F291">
        <v>1</v>
      </c>
      <c r="G291">
        <v>1</v>
      </c>
      <c r="H291">
        <v>134</v>
      </c>
      <c r="I291">
        <v>0</v>
      </c>
      <c r="J291">
        <v>2.2000000000000002</v>
      </c>
      <c r="K291">
        <v>1</v>
      </c>
      <c r="L291">
        <v>1</v>
      </c>
      <c r="M291">
        <v>1</v>
      </c>
      <c r="N291">
        <v>0</v>
      </c>
      <c r="O291">
        <f t="shared" si="19"/>
        <v>1</v>
      </c>
      <c r="P291">
        <f t="shared" si="20"/>
        <v>152</v>
      </c>
      <c r="Q291">
        <f t="shared" si="18"/>
        <v>211</v>
      </c>
      <c r="R291" t="b">
        <f t="shared" si="21"/>
        <v>0</v>
      </c>
    </row>
    <row r="292" spans="1:18" hidden="1">
      <c r="A292">
        <v>40</v>
      </c>
      <c r="B292">
        <v>1</v>
      </c>
      <c r="C292">
        <v>0</v>
      </c>
      <c r="D292">
        <v>152</v>
      </c>
      <c r="E292">
        <v>223</v>
      </c>
      <c r="F292">
        <v>0</v>
      </c>
      <c r="G292">
        <v>1</v>
      </c>
      <c r="H292">
        <v>181</v>
      </c>
      <c r="I292">
        <v>0</v>
      </c>
      <c r="J292">
        <v>0</v>
      </c>
      <c r="K292">
        <v>2</v>
      </c>
      <c r="L292">
        <v>0</v>
      </c>
      <c r="M292">
        <v>3</v>
      </c>
      <c r="N292">
        <v>0</v>
      </c>
      <c r="O292">
        <f t="shared" si="19"/>
        <v>0</v>
      </c>
      <c r="P292">
        <f t="shared" si="20"/>
        <v>146</v>
      </c>
      <c r="Q292">
        <f t="shared" si="18"/>
        <v>198</v>
      </c>
      <c r="R292" t="b">
        <f t="shared" si="21"/>
        <v>0</v>
      </c>
    </row>
    <row r="293" spans="1:18">
      <c r="A293">
        <v>61</v>
      </c>
      <c r="B293">
        <v>1</v>
      </c>
      <c r="C293">
        <v>0</v>
      </c>
      <c r="D293">
        <v>140</v>
      </c>
      <c r="E293">
        <v>207</v>
      </c>
      <c r="F293">
        <v>0</v>
      </c>
      <c r="G293">
        <v>0</v>
      </c>
      <c r="H293">
        <v>138</v>
      </c>
      <c r="I293">
        <v>1</v>
      </c>
      <c r="J293">
        <v>1.9</v>
      </c>
      <c r="K293">
        <v>2</v>
      </c>
      <c r="L293">
        <v>1</v>
      </c>
      <c r="M293">
        <v>3</v>
      </c>
      <c r="N293">
        <v>0</v>
      </c>
      <c r="O293">
        <f t="shared" si="19"/>
        <v>1</v>
      </c>
      <c r="P293">
        <f t="shared" si="20"/>
        <v>169</v>
      </c>
      <c r="Q293">
        <f t="shared" si="18"/>
        <v>235</v>
      </c>
      <c r="R293" t="b">
        <f t="shared" si="21"/>
        <v>0</v>
      </c>
    </row>
    <row r="294" spans="1:18" hidden="1">
      <c r="A294">
        <v>46</v>
      </c>
      <c r="B294">
        <v>1</v>
      </c>
      <c r="C294">
        <v>0</v>
      </c>
      <c r="D294">
        <v>140</v>
      </c>
      <c r="E294">
        <v>311</v>
      </c>
      <c r="F294">
        <v>0</v>
      </c>
      <c r="G294">
        <v>1</v>
      </c>
      <c r="H294">
        <v>120</v>
      </c>
      <c r="I294">
        <v>1</v>
      </c>
      <c r="J294">
        <v>1.8</v>
      </c>
      <c r="K294">
        <v>1</v>
      </c>
      <c r="L294">
        <v>2</v>
      </c>
      <c r="M294">
        <v>3</v>
      </c>
      <c r="N294">
        <v>0</v>
      </c>
      <c r="O294">
        <f t="shared" si="19"/>
        <v>0</v>
      </c>
      <c r="P294">
        <f t="shared" si="20"/>
        <v>24</v>
      </c>
      <c r="Q294">
        <f t="shared" si="18"/>
        <v>28</v>
      </c>
      <c r="R294" t="b">
        <f t="shared" si="21"/>
        <v>0</v>
      </c>
    </row>
    <row r="295" spans="1:18">
      <c r="A295">
        <v>59</v>
      </c>
      <c r="B295">
        <v>1</v>
      </c>
      <c r="C295">
        <v>3</v>
      </c>
      <c r="D295">
        <v>134</v>
      </c>
      <c r="E295">
        <v>204</v>
      </c>
      <c r="F295">
        <v>0</v>
      </c>
      <c r="G295">
        <v>1</v>
      </c>
      <c r="H295">
        <v>162</v>
      </c>
      <c r="I295">
        <v>0</v>
      </c>
      <c r="J295">
        <v>0.8</v>
      </c>
      <c r="K295">
        <v>2</v>
      </c>
      <c r="L295">
        <v>2</v>
      </c>
      <c r="M295">
        <v>2</v>
      </c>
      <c r="N295">
        <v>0</v>
      </c>
      <c r="O295">
        <f t="shared" si="19"/>
        <v>1</v>
      </c>
      <c r="P295">
        <f t="shared" si="20"/>
        <v>175</v>
      </c>
      <c r="Q295">
        <f t="shared" si="18"/>
        <v>241</v>
      </c>
      <c r="R295" t="b">
        <f t="shared" si="21"/>
        <v>0</v>
      </c>
    </row>
    <row r="296" spans="1:18">
      <c r="A296">
        <v>57</v>
      </c>
      <c r="B296">
        <v>1</v>
      </c>
      <c r="C296">
        <v>1</v>
      </c>
      <c r="D296">
        <v>154</v>
      </c>
      <c r="E296">
        <v>232</v>
      </c>
      <c r="F296">
        <v>0</v>
      </c>
      <c r="G296">
        <v>0</v>
      </c>
      <c r="H296">
        <v>164</v>
      </c>
      <c r="I296">
        <v>0</v>
      </c>
      <c r="J296">
        <v>0</v>
      </c>
      <c r="K296">
        <v>2</v>
      </c>
      <c r="L296">
        <v>1</v>
      </c>
      <c r="M296">
        <v>2</v>
      </c>
      <c r="N296">
        <v>0</v>
      </c>
      <c r="O296">
        <f t="shared" si="19"/>
        <v>1</v>
      </c>
      <c r="P296">
        <f t="shared" si="20"/>
        <v>129</v>
      </c>
      <c r="Q296">
        <f t="shared" si="18"/>
        <v>176</v>
      </c>
      <c r="R296" t="b">
        <f t="shared" si="21"/>
        <v>0</v>
      </c>
    </row>
    <row r="297" spans="1:18">
      <c r="A297">
        <v>57</v>
      </c>
      <c r="B297">
        <v>1</v>
      </c>
      <c r="C297">
        <v>0</v>
      </c>
      <c r="D297">
        <v>110</v>
      </c>
      <c r="E297">
        <v>335</v>
      </c>
      <c r="F297">
        <v>0</v>
      </c>
      <c r="G297">
        <v>1</v>
      </c>
      <c r="H297">
        <v>143</v>
      </c>
      <c r="I297">
        <v>1</v>
      </c>
      <c r="J297">
        <v>3</v>
      </c>
      <c r="K297">
        <v>1</v>
      </c>
      <c r="L297">
        <v>1</v>
      </c>
      <c r="M297">
        <v>3</v>
      </c>
      <c r="N297">
        <v>0</v>
      </c>
      <c r="O297">
        <f t="shared" si="19"/>
        <v>1</v>
      </c>
      <c r="P297">
        <f t="shared" si="20"/>
        <v>11</v>
      </c>
      <c r="Q297">
        <f t="shared" si="18"/>
        <v>12</v>
      </c>
      <c r="R297" t="b">
        <f t="shared" si="21"/>
        <v>0</v>
      </c>
    </row>
    <row r="298" spans="1:18">
      <c r="A298">
        <v>55</v>
      </c>
      <c r="B298">
        <v>0</v>
      </c>
      <c r="C298">
        <v>0</v>
      </c>
      <c r="D298">
        <v>128</v>
      </c>
      <c r="E298">
        <v>205</v>
      </c>
      <c r="F298">
        <v>0</v>
      </c>
      <c r="G298">
        <v>2</v>
      </c>
      <c r="H298">
        <v>130</v>
      </c>
      <c r="I298">
        <v>1</v>
      </c>
      <c r="J298">
        <v>2</v>
      </c>
      <c r="K298">
        <v>1</v>
      </c>
      <c r="L298">
        <v>1</v>
      </c>
      <c r="M298">
        <v>3</v>
      </c>
      <c r="N298">
        <v>0</v>
      </c>
      <c r="O298">
        <f t="shared" si="19"/>
        <v>1</v>
      </c>
      <c r="P298">
        <f t="shared" si="20"/>
        <v>173</v>
      </c>
      <c r="Q298">
        <f t="shared" si="18"/>
        <v>239</v>
      </c>
      <c r="R298" t="b">
        <f t="shared" si="21"/>
        <v>0</v>
      </c>
    </row>
    <row r="299" spans="1:18">
      <c r="A299">
        <v>61</v>
      </c>
      <c r="B299">
        <v>1</v>
      </c>
      <c r="C299">
        <v>0</v>
      </c>
      <c r="D299">
        <v>148</v>
      </c>
      <c r="E299">
        <v>203</v>
      </c>
      <c r="F299">
        <v>0</v>
      </c>
      <c r="G299">
        <v>1</v>
      </c>
      <c r="H299">
        <v>161</v>
      </c>
      <c r="I299">
        <v>0</v>
      </c>
      <c r="J299">
        <v>0</v>
      </c>
      <c r="K299">
        <v>2</v>
      </c>
      <c r="L299">
        <v>1</v>
      </c>
      <c r="M299">
        <v>3</v>
      </c>
      <c r="N299">
        <v>0</v>
      </c>
      <c r="O299">
        <f t="shared" si="19"/>
        <v>1</v>
      </c>
      <c r="P299">
        <f t="shared" si="20"/>
        <v>177</v>
      </c>
      <c r="Q299">
        <f t="shared" si="18"/>
        <v>247</v>
      </c>
      <c r="R299" t="b">
        <f t="shared" si="21"/>
        <v>0</v>
      </c>
    </row>
    <row r="300" spans="1:18">
      <c r="A300">
        <v>58</v>
      </c>
      <c r="B300">
        <v>1</v>
      </c>
      <c r="C300">
        <v>0</v>
      </c>
      <c r="D300">
        <v>114</v>
      </c>
      <c r="E300">
        <v>318</v>
      </c>
      <c r="F300">
        <v>0</v>
      </c>
      <c r="G300">
        <v>2</v>
      </c>
      <c r="H300">
        <v>140</v>
      </c>
      <c r="I300">
        <v>0</v>
      </c>
      <c r="J300">
        <v>4.4000000000000004</v>
      </c>
      <c r="K300">
        <v>0</v>
      </c>
      <c r="L300">
        <v>3</v>
      </c>
      <c r="M300">
        <v>1</v>
      </c>
      <c r="N300">
        <v>0</v>
      </c>
      <c r="O300">
        <f t="shared" si="19"/>
        <v>1</v>
      </c>
      <c r="P300">
        <f t="shared" si="20"/>
        <v>21</v>
      </c>
      <c r="Q300">
        <f t="shared" si="18"/>
        <v>23</v>
      </c>
      <c r="R300" t="b">
        <f t="shared" si="21"/>
        <v>0</v>
      </c>
    </row>
    <row r="301" spans="1:18">
      <c r="A301">
        <v>58</v>
      </c>
      <c r="B301">
        <v>0</v>
      </c>
      <c r="C301">
        <v>0</v>
      </c>
      <c r="D301">
        <v>170</v>
      </c>
      <c r="E301">
        <v>225</v>
      </c>
      <c r="F301">
        <v>1</v>
      </c>
      <c r="G301">
        <v>0</v>
      </c>
      <c r="H301">
        <v>146</v>
      </c>
      <c r="I301">
        <v>1</v>
      </c>
      <c r="J301">
        <v>2.8</v>
      </c>
      <c r="K301">
        <v>1</v>
      </c>
      <c r="L301">
        <v>2</v>
      </c>
      <c r="M301">
        <v>1</v>
      </c>
      <c r="N301">
        <v>0</v>
      </c>
      <c r="O301">
        <f t="shared" si="19"/>
        <v>1</v>
      </c>
      <c r="P301">
        <f t="shared" si="20"/>
        <v>143</v>
      </c>
      <c r="Q301">
        <f t="shared" si="18"/>
        <v>195</v>
      </c>
      <c r="R301" t="b">
        <f t="shared" si="21"/>
        <v>0</v>
      </c>
    </row>
    <row r="302" spans="1:18">
      <c r="A302">
        <v>67</v>
      </c>
      <c r="B302">
        <v>1</v>
      </c>
      <c r="C302">
        <v>2</v>
      </c>
      <c r="D302">
        <v>152</v>
      </c>
      <c r="E302">
        <v>212</v>
      </c>
      <c r="F302">
        <v>0</v>
      </c>
      <c r="G302">
        <v>0</v>
      </c>
      <c r="H302">
        <v>150</v>
      </c>
      <c r="I302">
        <v>0</v>
      </c>
      <c r="J302">
        <v>0.8</v>
      </c>
      <c r="K302">
        <v>1</v>
      </c>
      <c r="L302">
        <v>0</v>
      </c>
      <c r="M302">
        <v>3</v>
      </c>
      <c r="N302">
        <v>0</v>
      </c>
      <c r="O302">
        <f t="shared" si="19"/>
        <v>1</v>
      </c>
      <c r="P302">
        <f t="shared" si="20"/>
        <v>159</v>
      </c>
      <c r="Q302">
        <f t="shared" si="18"/>
        <v>221</v>
      </c>
      <c r="R302" t="b">
        <f t="shared" si="21"/>
        <v>0</v>
      </c>
    </row>
    <row r="303" spans="1:18" hidden="1">
      <c r="A303">
        <v>44</v>
      </c>
      <c r="B303">
        <v>1</v>
      </c>
      <c r="C303">
        <v>0</v>
      </c>
      <c r="D303">
        <v>120</v>
      </c>
      <c r="E303">
        <v>169</v>
      </c>
      <c r="F303">
        <v>0</v>
      </c>
      <c r="G303">
        <v>1</v>
      </c>
      <c r="H303">
        <v>144</v>
      </c>
      <c r="I303">
        <v>1</v>
      </c>
      <c r="J303">
        <v>2.8</v>
      </c>
      <c r="K303">
        <v>0</v>
      </c>
      <c r="L303">
        <v>0</v>
      </c>
      <c r="M303">
        <v>1</v>
      </c>
      <c r="N303">
        <v>0</v>
      </c>
      <c r="O303">
        <f t="shared" si="19"/>
        <v>0</v>
      </c>
      <c r="P303">
        <f t="shared" si="20"/>
        <v>203</v>
      </c>
      <c r="Q303">
        <f t="shared" si="18"/>
        <v>292</v>
      </c>
      <c r="R303" t="b">
        <f t="shared" si="21"/>
        <v>0</v>
      </c>
    </row>
    <row r="304" spans="1:18">
      <c r="A304">
        <v>63</v>
      </c>
      <c r="B304">
        <v>1</v>
      </c>
      <c r="C304">
        <v>0</v>
      </c>
      <c r="D304">
        <v>140</v>
      </c>
      <c r="E304">
        <v>187</v>
      </c>
      <c r="F304">
        <v>0</v>
      </c>
      <c r="G304">
        <v>0</v>
      </c>
      <c r="H304">
        <v>144</v>
      </c>
      <c r="I304">
        <v>1</v>
      </c>
      <c r="J304">
        <v>4</v>
      </c>
      <c r="K304">
        <v>2</v>
      </c>
      <c r="L304">
        <v>2</v>
      </c>
      <c r="M304">
        <v>3</v>
      </c>
      <c r="N304">
        <v>0</v>
      </c>
      <c r="O304">
        <f t="shared" si="19"/>
        <v>1</v>
      </c>
      <c r="P304">
        <f t="shared" si="20"/>
        <v>193</v>
      </c>
      <c r="Q304">
        <f t="shared" si="18"/>
        <v>274</v>
      </c>
      <c r="R304" t="b">
        <f t="shared" si="21"/>
        <v>0</v>
      </c>
    </row>
    <row r="305" spans="1:18">
      <c r="A305">
        <v>63</v>
      </c>
      <c r="B305">
        <v>0</v>
      </c>
      <c r="C305">
        <v>0</v>
      </c>
      <c r="D305">
        <v>124</v>
      </c>
      <c r="E305">
        <v>197</v>
      </c>
      <c r="F305">
        <v>0</v>
      </c>
      <c r="G305">
        <v>1</v>
      </c>
      <c r="H305">
        <v>136</v>
      </c>
      <c r="I305">
        <v>1</v>
      </c>
      <c r="J305">
        <v>0</v>
      </c>
      <c r="K305">
        <v>1</v>
      </c>
      <c r="L305">
        <v>0</v>
      </c>
      <c r="M305">
        <v>2</v>
      </c>
      <c r="N305">
        <v>0</v>
      </c>
      <c r="O305">
        <f t="shared" si="19"/>
        <v>1</v>
      </c>
      <c r="P305">
        <f t="shared" si="20"/>
        <v>183</v>
      </c>
      <c r="Q305">
        <f t="shared" si="18"/>
        <v>259</v>
      </c>
      <c r="R305" t="b">
        <f t="shared" si="21"/>
        <v>0</v>
      </c>
    </row>
    <row r="306" spans="1:18">
      <c r="A306">
        <v>59</v>
      </c>
      <c r="B306">
        <v>1</v>
      </c>
      <c r="C306">
        <v>0</v>
      </c>
      <c r="D306">
        <v>164</v>
      </c>
      <c r="E306">
        <v>176</v>
      </c>
      <c r="F306">
        <v>1</v>
      </c>
      <c r="G306">
        <v>0</v>
      </c>
      <c r="H306">
        <v>90</v>
      </c>
      <c r="I306">
        <v>0</v>
      </c>
      <c r="J306">
        <v>1</v>
      </c>
      <c r="K306">
        <v>1</v>
      </c>
      <c r="L306">
        <v>2</v>
      </c>
      <c r="M306">
        <v>1</v>
      </c>
      <c r="N306">
        <v>0</v>
      </c>
      <c r="O306">
        <f t="shared" si="19"/>
        <v>1</v>
      </c>
      <c r="P306">
        <f t="shared" si="20"/>
        <v>200</v>
      </c>
      <c r="Q306">
        <f t="shared" si="18"/>
        <v>286</v>
      </c>
      <c r="R306" t="b">
        <f t="shared" si="21"/>
        <v>0</v>
      </c>
    </row>
    <row r="307" spans="1:18">
      <c r="A307">
        <v>57</v>
      </c>
      <c r="B307">
        <v>0</v>
      </c>
      <c r="C307">
        <v>0</v>
      </c>
      <c r="D307">
        <v>140</v>
      </c>
      <c r="E307">
        <v>241</v>
      </c>
      <c r="F307">
        <v>0</v>
      </c>
      <c r="G307">
        <v>1</v>
      </c>
      <c r="H307">
        <v>123</v>
      </c>
      <c r="I307">
        <v>1</v>
      </c>
      <c r="J307">
        <v>0.2</v>
      </c>
      <c r="K307">
        <v>1</v>
      </c>
      <c r="L307">
        <v>0</v>
      </c>
      <c r="M307">
        <v>3</v>
      </c>
      <c r="N307">
        <v>0</v>
      </c>
      <c r="O307">
        <f t="shared" si="19"/>
        <v>1</v>
      </c>
      <c r="P307">
        <f t="shared" si="20"/>
        <v>111</v>
      </c>
      <c r="Q307">
        <f t="shared" si="18"/>
        <v>151</v>
      </c>
      <c r="R307" t="b">
        <f t="shared" si="21"/>
        <v>0</v>
      </c>
    </row>
    <row r="308" spans="1:18" hidden="1">
      <c r="A308">
        <v>45</v>
      </c>
      <c r="B308">
        <v>1</v>
      </c>
      <c r="C308">
        <v>3</v>
      </c>
      <c r="D308">
        <v>110</v>
      </c>
      <c r="E308">
        <v>264</v>
      </c>
      <c r="F308">
        <v>0</v>
      </c>
      <c r="G308">
        <v>1</v>
      </c>
      <c r="H308">
        <v>132</v>
      </c>
      <c r="I308">
        <v>0</v>
      </c>
      <c r="J308">
        <v>1.2</v>
      </c>
      <c r="K308">
        <v>1</v>
      </c>
      <c r="L308">
        <v>0</v>
      </c>
      <c r="M308">
        <v>3</v>
      </c>
      <c r="N308">
        <v>0</v>
      </c>
      <c r="O308">
        <f t="shared" si="19"/>
        <v>0</v>
      </c>
      <c r="P308">
        <f t="shared" si="20"/>
        <v>79</v>
      </c>
      <c r="Q308">
        <f t="shared" si="18"/>
        <v>99</v>
      </c>
      <c r="R308" t="b">
        <f t="shared" si="21"/>
        <v>0</v>
      </c>
    </row>
    <row r="309" spans="1:18">
      <c r="A309">
        <v>68</v>
      </c>
      <c r="B309">
        <v>1</v>
      </c>
      <c r="C309">
        <v>0</v>
      </c>
      <c r="D309">
        <v>144</v>
      </c>
      <c r="E309">
        <v>193</v>
      </c>
      <c r="F309">
        <v>1</v>
      </c>
      <c r="G309">
        <v>1</v>
      </c>
      <c r="H309">
        <v>141</v>
      </c>
      <c r="I309">
        <v>0</v>
      </c>
      <c r="J309">
        <v>3.4</v>
      </c>
      <c r="K309">
        <v>1</v>
      </c>
      <c r="L309">
        <v>2</v>
      </c>
      <c r="M309">
        <v>3</v>
      </c>
      <c r="N309">
        <v>0</v>
      </c>
      <c r="O309">
        <f t="shared" si="19"/>
        <v>1</v>
      </c>
      <c r="P309">
        <f t="shared" si="20"/>
        <v>189</v>
      </c>
      <c r="Q309">
        <f t="shared" si="18"/>
        <v>268</v>
      </c>
      <c r="R309" t="b">
        <f t="shared" si="21"/>
        <v>0</v>
      </c>
    </row>
    <row r="310" spans="1:18">
      <c r="A310">
        <v>57</v>
      </c>
      <c r="B310">
        <v>1</v>
      </c>
      <c r="C310">
        <v>0</v>
      </c>
      <c r="D310">
        <v>130</v>
      </c>
      <c r="E310">
        <v>131</v>
      </c>
      <c r="F310">
        <v>0</v>
      </c>
      <c r="G310">
        <v>1</v>
      </c>
      <c r="H310">
        <v>115</v>
      </c>
      <c r="I310">
        <v>1</v>
      </c>
      <c r="J310">
        <v>1.2</v>
      </c>
      <c r="K310">
        <v>1</v>
      </c>
      <c r="L310">
        <v>1</v>
      </c>
      <c r="M310">
        <v>3</v>
      </c>
      <c r="N310">
        <v>0</v>
      </c>
      <c r="O310">
        <f t="shared" si="19"/>
        <v>1</v>
      </c>
      <c r="P310">
        <f t="shared" si="20"/>
        <v>207</v>
      </c>
      <c r="Q310">
        <f t="shared" si="18"/>
        <v>302</v>
      </c>
      <c r="R310" t="b">
        <f t="shared" si="21"/>
        <v>0</v>
      </c>
    </row>
    <row r="311" spans="1:18">
      <c r="A311">
        <v>57</v>
      </c>
      <c r="B311">
        <v>0</v>
      </c>
      <c r="C311">
        <v>1</v>
      </c>
      <c r="D311">
        <v>130</v>
      </c>
      <c r="E311">
        <v>236</v>
      </c>
      <c r="F311">
        <v>0</v>
      </c>
      <c r="G311">
        <v>0</v>
      </c>
      <c r="H311">
        <v>174</v>
      </c>
      <c r="I311">
        <v>0</v>
      </c>
      <c r="J311">
        <v>0</v>
      </c>
      <c r="K311">
        <v>1</v>
      </c>
      <c r="L311">
        <v>1</v>
      </c>
      <c r="M311">
        <v>2</v>
      </c>
      <c r="N311">
        <v>0</v>
      </c>
      <c r="O311">
        <f t="shared" si="19"/>
        <v>1</v>
      </c>
      <c r="P311">
        <f t="shared" si="20"/>
        <v>120</v>
      </c>
      <c r="Q311">
        <f t="shared" si="18"/>
        <v>161</v>
      </c>
      <c r="R311" t="b">
        <f t="shared" si="21"/>
        <v>0</v>
      </c>
    </row>
  </sheetData>
  <autoFilter ref="A8:O311" xr:uid="{00000000-0009-0000-0000-000002000000}">
    <filterColumn colId="0">
      <customFilters>
        <customFilter operator="greaterThan" val="50"/>
      </customFilters>
    </filterColumn>
  </autoFilter>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97B0-C05D-4678-8E42-CA16AC987829}">
  <sheetPr>
    <tabColor theme="4" tint="0.59999389629810485"/>
  </sheetPr>
  <dimension ref="A1:R312"/>
  <sheetViews>
    <sheetView showGridLines="0" workbookViewId="0">
      <pane ySplit="9" topLeftCell="A10" activePane="bottomLeft" state="frozen"/>
      <selection pane="bottomLeft" activeCell="L15" sqref="L15"/>
    </sheetView>
  </sheetViews>
  <sheetFormatPr defaultRowHeight="14.4"/>
  <cols>
    <col min="1" max="1" width="6" customWidth="1"/>
    <col min="2" max="2" width="5.88671875" customWidth="1"/>
    <col min="3" max="3" width="5.21875" customWidth="1"/>
    <col min="4" max="4" width="10" customWidth="1"/>
    <col min="6" max="6" width="5.5546875" customWidth="1"/>
    <col min="7" max="8" width="9.21875" customWidth="1"/>
    <col min="10" max="10" width="9.88671875" customWidth="1"/>
    <col min="12" max="12" width="6.5546875" customWidth="1"/>
    <col min="13" max="13" width="6.21875" customWidth="1"/>
    <col min="15" max="15" width="14.88671875" customWidth="1"/>
    <col min="16" max="16" width="20.33203125" customWidth="1"/>
    <col min="17" max="17" width="15.109375" customWidth="1"/>
    <col min="18" max="18" width="14" customWidth="1"/>
  </cols>
  <sheetData>
    <row r="1" spans="1:18">
      <c r="A1" s="11" t="s">
        <v>36</v>
      </c>
    </row>
    <row r="2" spans="1:18" ht="4.8" customHeight="1">
      <c r="A2" s="11"/>
    </row>
    <row r="3" spans="1:18" ht="9.6" customHeight="1">
      <c r="A3" s="11"/>
    </row>
    <row r="4" spans="1:18">
      <c r="A4" s="11"/>
    </row>
    <row r="6" spans="1:18">
      <c r="P6" s="7"/>
    </row>
    <row r="7" spans="1:18">
      <c r="A7" s="37" t="str">
        <f>"We have "&amp;COUNT(A10:A312)&amp;" total rows of data. Currently "&amp;SUM($O$10:$O$312)&amp;" rows are visible."</f>
        <v>We have 303 total rows of data. Currently 303 rows are visible.</v>
      </c>
      <c r="O7" s="56" t="str">
        <f>SUM(Table1[Visible = 1])&amp; " visible rows"</f>
        <v>303 visible rows</v>
      </c>
      <c r="R7">
        <f>COUNTIFS(Table1[Ranks Same?],TRUE)</f>
        <v>303</v>
      </c>
    </row>
    <row r="8" spans="1:18" ht="3.6" customHeight="1"/>
    <row r="9" spans="1:18">
      <c r="A9" s="62" t="s">
        <v>0</v>
      </c>
      <c r="B9" s="62" t="s">
        <v>1</v>
      </c>
      <c r="C9" s="62" t="s">
        <v>2</v>
      </c>
      <c r="D9" s="62" t="s">
        <v>3</v>
      </c>
      <c r="E9" s="62" t="s">
        <v>4</v>
      </c>
      <c r="F9" s="62" t="s">
        <v>5</v>
      </c>
      <c r="G9" s="62" t="s">
        <v>6</v>
      </c>
      <c r="H9" s="62" t="s">
        <v>7</v>
      </c>
      <c r="I9" s="62" t="s">
        <v>8</v>
      </c>
      <c r="J9" s="62" t="s">
        <v>9</v>
      </c>
      <c r="K9" s="62" t="s">
        <v>10</v>
      </c>
      <c r="L9" s="62" t="s">
        <v>11</v>
      </c>
      <c r="M9" s="62" t="s">
        <v>12</v>
      </c>
      <c r="N9" s="62" t="s">
        <v>13</v>
      </c>
      <c r="O9" s="63" t="s">
        <v>38</v>
      </c>
      <c r="P9" s="61" t="s">
        <v>42</v>
      </c>
      <c r="Q9" s="62" t="s">
        <v>43</v>
      </c>
      <c r="R9" s="64" t="s">
        <v>54</v>
      </c>
    </row>
    <row r="10" spans="1:18">
      <c r="A10">
        <v>63</v>
      </c>
      <c r="B10">
        <v>1</v>
      </c>
      <c r="C10">
        <v>3</v>
      </c>
      <c r="D10">
        <v>145</v>
      </c>
      <c r="E10">
        <v>233</v>
      </c>
      <c r="F10">
        <v>1</v>
      </c>
      <c r="G10">
        <v>0</v>
      </c>
      <c r="H10">
        <v>150</v>
      </c>
      <c r="I10">
        <v>0</v>
      </c>
      <c r="J10">
        <v>2.2999999999999998</v>
      </c>
      <c r="K10">
        <v>0</v>
      </c>
      <c r="L10">
        <v>0</v>
      </c>
      <c r="M10">
        <v>1</v>
      </c>
      <c r="N10">
        <v>1</v>
      </c>
      <c r="O10">
        <f>--SUBTOTAL(103,Table1[[#This Row],[age]])</f>
        <v>1</v>
      </c>
      <c r="P10">
        <f>COUNTIFS(Table1[chol],"&gt;"&amp;Table1[[#This Row],[chol]],Table1[Visible = 1],1)+1</f>
        <v>172</v>
      </c>
      <c r="Q10">
        <f>RANK(Table1[[#This Row],[chol]],Table1[chol])</f>
        <v>172</v>
      </c>
      <c r="R10" t="b">
        <f>Table1[[#This Row],[Rank All Rows]]=Table1[[#This Row],[Rank Visible Rows Only]]</f>
        <v>1</v>
      </c>
    </row>
    <row r="11" spans="1:18">
      <c r="A11">
        <v>37</v>
      </c>
      <c r="B11">
        <v>1</v>
      </c>
      <c r="C11">
        <v>2</v>
      </c>
      <c r="D11">
        <v>130</v>
      </c>
      <c r="E11">
        <v>250</v>
      </c>
      <c r="F11">
        <v>0</v>
      </c>
      <c r="G11">
        <v>1</v>
      </c>
      <c r="H11">
        <v>187</v>
      </c>
      <c r="I11">
        <v>0</v>
      </c>
      <c r="J11">
        <v>3.5</v>
      </c>
      <c r="K11">
        <v>0</v>
      </c>
      <c r="L11">
        <v>0</v>
      </c>
      <c r="M11">
        <v>2</v>
      </c>
      <c r="N11">
        <v>1</v>
      </c>
      <c r="O11">
        <f>--SUBTOTAL(103,Table1[[#This Row],[age]])</f>
        <v>1</v>
      </c>
      <c r="P11">
        <f>COUNTIFS(Table1[chol],"&gt;"&amp;Table1[[#This Row],[chol]],Table1[Visible = 1],1)+1</f>
        <v>127</v>
      </c>
      <c r="Q11">
        <f>RANK(Table1[[#This Row],[chol]],Table1[chol])</f>
        <v>127</v>
      </c>
      <c r="R11" t="b">
        <f>Table1[[#This Row],[Rank All Rows]]=Table1[[#This Row],[Rank Visible Rows Only]]</f>
        <v>1</v>
      </c>
    </row>
    <row r="12" spans="1:18">
      <c r="A12">
        <v>41</v>
      </c>
      <c r="B12">
        <v>0</v>
      </c>
      <c r="C12">
        <v>1</v>
      </c>
      <c r="D12">
        <v>130</v>
      </c>
      <c r="E12">
        <v>204</v>
      </c>
      <c r="F12">
        <v>0</v>
      </c>
      <c r="G12">
        <v>0</v>
      </c>
      <c r="H12">
        <v>172</v>
      </c>
      <c r="I12">
        <v>0</v>
      </c>
      <c r="J12">
        <v>1.4</v>
      </c>
      <c r="K12">
        <v>2</v>
      </c>
      <c r="L12">
        <v>0</v>
      </c>
      <c r="M12">
        <v>2</v>
      </c>
      <c r="N12">
        <v>1</v>
      </c>
      <c r="O12">
        <f>--SUBTOTAL(103,Table1[[#This Row],[age]])</f>
        <v>1</v>
      </c>
      <c r="P12">
        <f>COUNTIFS(Table1[chol],"&gt;"&amp;Table1[[#This Row],[chol]],Table1[Visible = 1],1)+1</f>
        <v>241</v>
      </c>
      <c r="Q12">
        <f>RANK(Table1[[#This Row],[chol]],Table1[chol])</f>
        <v>241</v>
      </c>
      <c r="R12" t="b">
        <f>Table1[[#This Row],[Rank All Rows]]=Table1[[#This Row],[Rank Visible Rows Only]]</f>
        <v>1</v>
      </c>
    </row>
    <row r="13" spans="1:18">
      <c r="A13">
        <v>56</v>
      </c>
      <c r="B13">
        <v>1</v>
      </c>
      <c r="C13">
        <v>1</v>
      </c>
      <c r="D13">
        <v>120</v>
      </c>
      <c r="E13">
        <v>236</v>
      </c>
      <c r="F13">
        <v>0</v>
      </c>
      <c r="G13">
        <v>1</v>
      </c>
      <c r="H13">
        <v>178</v>
      </c>
      <c r="I13">
        <v>0</v>
      </c>
      <c r="J13">
        <v>0.8</v>
      </c>
      <c r="K13">
        <v>2</v>
      </c>
      <c r="L13">
        <v>0</v>
      </c>
      <c r="M13">
        <v>2</v>
      </c>
      <c r="N13">
        <v>1</v>
      </c>
      <c r="O13">
        <f>--SUBTOTAL(103,Table1[[#This Row],[age]])</f>
        <v>1</v>
      </c>
      <c r="P13">
        <f>COUNTIFS(Table1[chol],"&gt;"&amp;Table1[[#This Row],[chol]],Table1[Visible = 1],1)+1</f>
        <v>161</v>
      </c>
      <c r="Q13">
        <f>RANK(Table1[[#This Row],[chol]],Table1[chol])</f>
        <v>161</v>
      </c>
      <c r="R13" t="b">
        <f>Table1[[#This Row],[Rank All Rows]]=Table1[[#This Row],[Rank Visible Rows Only]]</f>
        <v>1</v>
      </c>
    </row>
    <row r="14" spans="1:18">
      <c r="A14">
        <v>57</v>
      </c>
      <c r="B14">
        <v>0</v>
      </c>
      <c r="C14">
        <v>0</v>
      </c>
      <c r="D14">
        <v>120</v>
      </c>
      <c r="E14">
        <v>354</v>
      </c>
      <c r="F14">
        <v>0</v>
      </c>
      <c r="G14">
        <v>1</v>
      </c>
      <c r="H14">
        <v>163</v>
      </c>
      <c r="I14">
        <v>1</v>
      </c>
      <c r="J14">
        <v>0.6</v>
      </c>
      <c r="K14">
        <v>2</v>
      </c>
      <c r="L14">
        <v>0</v>
      </c>
      <c r="M14">
        <v>2</v>
      </c>
      <c r="N14">
        <v>1</v>
      </c>
      <c r="O14">
        <f>--SUBTOTAL(103,Table1[[#This Row],[age]])</f>
        <v>1</v>
      </c>
      <c r="P14">
        <f>COUNTIFS(Table1[chol],"&gt;"&amp;Table1[[#This Row],[chol]],Table1[Visible = 1],1)+1</f>
        <v>7</v>
      </c>
      <c r="Q14">
        <f>RANK(Table1[[#This Row],[chol]],Table1[chol])</f>
        <v>7</v>
      </c>
      <c r="R14" t="b">
        <f>Table1[[#This Row],[Rank All Rows]]=Table1[[#This Row],[Rank Visible Rows Only]]</f>
        <v>1</v>
      </c>
    </row>
    <row r="15" spans="1:18">
      <c r="A15">
        <v>57</v>
      </c>
      <c r="B15">
        <v>1</v>
      </c>
      <c r="C15">
        <v>0</v>
      </c>
      <c r="D15">
        <v>140</v>
      </c>
      <c r="E15">
        <v>192</v>
      </c>
      <c r="F15">
        <v>0</v>
      </c>
      <c r="G15">
        <v>1</v>
      </c>
      <c r="H15">
        <v>148</v>
      </c>
      <c r="I15">
        <v>0</v>
      </c>
      <c r="J15">
        <v>0.4</v>
      </c>
      <c r="K15">
        <v>1</v>
      </c>
      <c r="L15">
        <v>0</v>
      </c>
      <c r="M15">
        <v>1</v>
      </c>
      <c r="N15">
        <v>1</v>
      </c>
      <c r="O15">
        <f>--SUBTOTAL(103,Table1[[#This Row],[age]])</f>
        <v>1</v>
      </c>
      <c r="P15">
        <f>COUNTIFS(Table1[chol],"&gt;"&amp;Table1[[#This Row],[chol]],Table1[Visible = 1],1)+1</f>
        <v>270</v>
      </c>
      <c r="Q15">
        <f>RANK(Table1[[#This Row],[chol]],Table1[chol])</f>
        <v>270</v>
      </c>
      <c r="R15" t="b">
        <f>Table1[[#This Row],[Rank All Rows]]=Table1[[#This Row],[Rank Visible Rows Only]]</f>
        <v>1</v>
      </c>
    </row>
    <row r="16" spans="1:18">
      <c r="A16">
        <v>56</v>
      </c>
      <c r="B16">
        <v>0</v>
      </c>
      <c r="C16">
        <v>1</v>
      </c>
      <c r="D16">
        <v>140</v>
      </c>
      <c r="E16">
        <v>294</v>
      </c>
      <c r="F16">
        <v>0</v>
      </c>
      <c r="G16">
        <v>0</v>
      </c>
      <c r="H16">
        <v>153</v>
      </c>
      <c r="I16">
        <v>0</v>
      </c>
      <c r="J16">
        <v>1.3</v>
      </c>
      <c r="K16">
        <v>1</v>
      </c>
      <c r="L16">
        <v>0</v>
      </c>
      <c r="M16">
        <v>2</v>
      </c>
      <c r="N16">
        <v>1</v>
      </c>
      <c r="O16">
        <f>--SUBTOTAL(103,Table1[[#This Row],[age]])</f>
        <v>1</v>
      </c>
      <c r="P16">
        <f>COUNTIFS(Table1[chol],"&gt;"&amp;Table1[[#This Row],[chol]],Table1[Visible = 1],1)+1</f>
        <v>51</v>
      </c>
      <c r="Q16">
        <f>RANK(Table1[[#This Row],[chol]],Table1[chol])</f>
        <v>51</v>
      </c>
      <c r="R16" t="b">
        <f>Table1[[#This Row],[Rank All Rows]]=Table1[[#This Row],[Rank Visible Rows Only]]</f>
        <v>1</v>
      </c>
    </row>
    <row r="17" spans="1:18">
      <c r="A17">
        <v>44</v>
      </c>
      <c r="B17">
        <v>1</v>
      </c>
      <c r="C17">
        <v>1</v>
      </c>
      <c r="D17">
        <v>120</v>
      </c>
      <c r="E17">
        <v>263</v>
      </c>
      <c r="F17">
        <v>0</v>
      </c>
      <c r="G17">
        <v>1</v>
      </c>
      <c r="H17">
        <v>173</v>
      </c>
      <c r="I17">
        <v>0</v>
      </c>
      <c r="J17">
        <v>0</v>
      </c>
      <c r="K17">
        <v>2</v>
      </c>
      <c r="L17">
        <v>0</v>
      </c>
      <c r="M17">
        <v>3</v>
      </c>
      <c r="N17">
        <v>1</v>
      </c>
      <c r="O17">
        <f>--SUBTOTAL(103,Table1[[#This Row],[age]])</f>
        <v>1</v>
      </c>
      <c r="P17">
        <f>COUNTIFS(Table1[chol],"&gt;"&amp;Table1[[#This Row],[chol]],Table1[Visible = 1],1)+1</f>
        <v>101</v>
      </c>
      <c r="Q17">
        <f>RANK(Table1[[#This Row],[chol]],Table1[chol])</f>
        <v>101</v>
      </c>
      <c r="R17" t="b">
        <f>Table1[[#This Row],[Rank All Rows]]=Table1[[#This Row],[Rank Visible Rows Only]]</f>
        <v>1</v>
      </c>
    </row>
    <row r="18" spans="1:18">
      <c r="A18">
        <v>52</v>
      </c>
      <c r="B18">
        <v>1</v>
      </c>
      <c r="C18">
        <v>2</v>
      </c>
      <c r="D18">
        <v>172</v>
      </c>
      <c r="E18">
        <v>199</v>
      </c>
      <c r="F18">
        <v>1</v>
      </c>
      <c r="G18">
        <v>1</v>
      </c>
      <c r="H18">
        <v>162</v>
      </c>
      <c r="I18">
        <v>0</v>
      </c>
      <c r="J18">
        <v>0.5</v>
      </c>
      <c r="K18">
        <v>2</v>
      </c>
      <c r="L18">
        <v>0</v>
      </c>
      <c r="M18">
        <v>3</v>
      </c>
      <c r="N18">
        <v>1</v>
      </c>
      <c r="O18">
        <f>--SUBTOTAL(103,Table1[[#This Row],[age]])</f>
        <v>1</v>
      </c>
      <c r="P18">
        <f>COUNTIFS(Table1[chol],"&gt;"&amp;Table1[[#This Row],[chol]],Table1[Visible = 1],1)+1</f>
        <v>254</v>
      </c>
      <c r="Q18">
        <f>RANK(Table1[[#This Row],[chol]],Table1[chol])</f>
        <v>254</v>
      </c>
      <c r="R18" t="b">
        <f>Table1[[#This Row],[Rank All Rows]]=Table1[[#This Row],[Rank Visible Rows Only]]</f>
        <v>1</v>
      </c>
    </row>
    <row r="19" spans="1:18">
      <c r="A19">
        <v>57</v>
      </c>
      <c r="B19">
        <v>1</v>
      </c>
      <c r="C19">
        <v>2</v>
      </c>
      <c r="D19">
        <v>150</v>
      </c>
      <c r="E19">
        <v>168</v>
      </c>
      <c r="F19">
        <v>0</v>
      </c>
      <c r="G19">
        <v>1</v>
      </c>
      <c r="H19">
        <v>174</v>
      </c>
      <c r="I19">
        <v>0</v>
      </c>
      <c r="J19">
        <v>1.6</v>
      </c>
      <c r="K19">
        <v>2</v>
      </c>
      <c r="L19">
        <v>0</v>
      </c>
      <c r="M19">
        <v>2</v>
      </c>
      <c r="N19">
        <v>1</v>
      </c>
      <c r="O19">
        <f>--SUBTOTAL(103,Table1[[#This Row],[age]])</f>
        <v>1</v>
      </c>
      <c r="P19">
        <f>COUNTIFS(Table1[chol],"&gt;"&amp;Table1[[#This Row],[chol]],Table1[Visible = 1],1)+1</f>
        <v>293</v>
      </c>
      <c r="Q19">
        <f>RANK(Table1[[#This Row],[chol]],Table1[chol])</f>
        <v>293</v>
      </c>
      <c r="R19" t="b">
        <f>Table1[[#This Row],[Rank All Rows]]=Table1[[#This Row],[Rank Visible Rows Only]]</f>
        <v>1</v>
      </c>
    </row>
    <row r="20" spans="1:18">
      <c r="A20">
        <v>54</v>
      </c>
      <c r="B20">
        <v>1</v>
      </c>
      <c r="C20">
        <v>0</v>
      </c>
      <c r="D20">
        <v>140</v>
      </c>
      <c r="E20">
        <v>239</v>
      </c>
      <c r="F20">
        <v>0</v>
      </c>
      <c r="G20">
        <v>1</v>
      </c>
      <c r="H20">
        <v>160</v>
      </c>
      <c r="I20">
        <v>0</v>
      </c>
      <c r="J20">
        <v>1.2</v>
      </c>
      <c r="K20">
        <v>2</v>
      </c>
      <c r="L20">
        <v>0</v>
      </c>
      <c r="M20">
        <v>2</v>
      </c>
      <c r="N20">
        <v>1</v>
      </c>
      <c r="O20">
        <f>--SUBTOTAL(103,Table1[[#This Row],[age]])</f>
        <v>1</v>
      </c>
      <c r="P20">
        <f>COUNTIFS(Table1[chol],"&gt;"&amp;Table1[[#This Row],[chol]],Table1[Visible = 1],1)+1</f>
        <v>156</v>
      </c>
      <c r="Q20">
        <f>RANK(Table1[[#This Row],[chol]],Table1[chol])</f>
        <v>156</v>
      </c>
      <c r="R20" t="b">
        <f>Table1[[#This Row],[Rank All Rows]]=Table1[[#This Row],[Rank Visible Rows Only]]</f>
        <v>1</v>
      </c>
    </row>
    <row r="21" spans="1:18">
      <c r="A21">
        <v>48</v>
      </c>
      <c r="B21">
        <v>0</v>
      </c>
      <c r="C21">
        <v>2</v>
      </c>
      <c r="D21">
        <v>130</v>
      </c>
      <c r="E21">
        <v>275</v>
      </c>
      <c r="F21">
        <v>0</v>
      </c>
      <c r="G21">
        <v>1</v>
      </c>
      <c r="H21">
        <v>139</v>
      </c>
      <c r="I21">
        <v>0</v>
      </c>
      <c r="J21">
        <v>0.2</v>
      </c>
      <c r="K21">
        <v>2</v>
      </c>
      <c r="L21">
        <v>0</v>
      </c>
      <c r="M21">
        <v>2</v>
      </c>
      <c r="N21">
        <v>1</v>
      </c>
      <c r="O21">
        <f>--SUBTOTAL(103,Table1[[#This Row],[age]])</f>
        <v>1</v>
      </c>
      <c r="P21">
        <f>COUNTIFS(Table1[chol],"&gt;"&amp;Table1[[#This Row],[chol]],Table1[Visible = 1],1)+1</f>
        <v>75</v>
      </c>
      <c r="Q21">
        <f>RANK(Table1[[#This Row],[chol]],Table1[chol])</f>
        <v>75</v>
      </c>
      <c r="R21" t="b">
        <f>Table1[[#This Row],[Rank All Rows]]=Table1[[#This Row],[Rank Visible Rows Only]]</f>
        <v>1</v>
      </c>
    </row>
    <row r="22" spans="1:18">
      <c r="A22">
        <v>49</v>
      </c>
      <c r="B22">
        <v>1</v>
      </c>
      <c r="C22">
        <v>1</v>
      </c>
      <c r="D22">
        <v>130</v>
      </c>
      <c r="E22">
        <v>266</v>
      </c>
      <c r="F22">
        <v>0</v>
      </c>
      <c r="G22">
        <v>1</v>
      </c>
      <c r="H22">
        <v>171</v>
      </c>
      <c r="I22">
        <v>0</v>
      </c>
      <c r="J22">
        <v>0.6</v>
      </c>
      <c r="K22">
        <v>2</v>
      </c>
      <c r="L22">
        <v>0</v>
      </c>
      <c r="M22">
        <v>2</v>
      </c>
      <c r="N22">
        <v>1</v>
      </c>
      <c r="O22">
        <f>--SUBTOTAL(103,Table1[[#This Row],[age]])</f>
        <v>1</v>
      </c>
      <c r="P22">
        <f>COUNTIFS(Table1[chol],"&gt;"&amp;Table1[[#This Row],[chol]],Table1[Visible = 1],1)+1</f>
        <v>95</v>
      </c>
      <c r="Q22">
        <f>RANK(Table1[[#This Row],[chol]],Table1[chol])</f>
        <v>95</v>
      </c>
      <c r="R22" t="b">
        <f>Table1[[#This Row],[Rank All Rows]]=Table1[[#This Row],[Rank Visible Rows Only]]</f>
        <v>1</v>
      </c>
    </row>
    <row r="23" spans="1:18">
      <c r="A23">
        <v>64</v>
      </c>
      <c r="B23">
        <v>1</v>
      </c>
      <c r="C23">
        <v>3</v>
      </c>
      <c r="D23">
        <v>110</v>
      </c>
      <c r="E23">
        <v>211</v>
      </c>
      <c r="F23">
        <v>0</v>
      </c>
      <c r="G23">
        <v>0</v>
      </c>
      <c r="H23">
        <v>144</v>
      </c>
      <c r="I23">
        <v>1</v>
      </c>
      <c r="J23">
        <v>1.8</v>
      </c>
      <c r="K23">
        <v>1</v>
      </c>
      <c r="L23">
        <v>0</v>
      </c>
      <c r="M23">
        <v>2</v>
      </c>
      <c r="N23">
        <v>1</v>
      </c>
      <c r="O23">
        <f>--SUBTOTAL(103,Table1[[#This Row],[age]])</f>
        <v>1</v>
      </c>
      <c r="P23">
        <f>COUNTIFS(Table1[chol],"&gt;"&amp;Table1[[#This Row],[chol]],Table1[Visible = 1],1)+1</f>
        <v>226</v>
      </c>
      <c r="Q23">
        <f>RANK(Table1[[#This Row],[chol]],Table1[chol])</f>
        <v>226</v>
      </c>
      <c r="R23" t="b">
        <f>Table1[[#This Row],[Rank All Rows]]=Table1[[#This Row],[Rank Visible Rows Only]]</f>
        <v>1</v>
      </c>
    </row>
    <row r="24" spans="1:18">
      <c r="A24">
        <v>58</v>
      </c>
      <c r="B24">
        <v>0</v>
      </c>
      <c r="C24">
        <v>3</v>
      </c>
      <c r="D24">
        <v>150</v>
      </c>
      <c r="E24">
        <v>283</v>
      </c>
      <c r="F24">
        <v>1</v>
      </c>
      <c r="G24">
        <v>0</v>
      </c>
      <c r="H24">
        <v>162</v>
      </c>
      <c r="I24">
        <v>0</v>
      </c>
      <c r="J24">
        <v>1</v>
      </c>
      <c r="K24">
        <v>2</v>
      </c>
      <c r="L24">
        <v>0</v>
      </c>
      <c r="M24">
        <v>2</v>
      </c>
      <c r="N24">
        <v>1</v>
      </c>
      <c r="O24">
        <f>--SUBTOTAL(103,Table1[[#This Row],[age]])</f>
        <v>1</v>
      </c>
      <c r="P24">
        <f>COUNTIFS(Table1[chol],"&gt;"&amp;Table1[[#This Row],[chol]],Table1[Visible = 1],1)+1</f>
        <v>63</v>
      </c>
      <c r="Q24">
        <f>RANK(Table1[[#This Row],[chol]],Table1[chol])</f>
        <v>63</v>
      </c>
      <c r="R24" t="b">
        <f>Table1[[#This Row],[Rank All Rows]]=Table1[[#This Row],[Rank Visible Rows Only]]</f>
        <v>1</v>
      </c>
    </row>
    <row r="25" spans="1:18">
      <c r="A25">
        <v>50</v>
      </c>
      <c r="B25">
        <v>0</v>
      </c>
      <c r="C25">
        <v>2</v>
      </c>
      <c r="D25">
        <v>120</v>
      </c>
      <c r="E25">
        <v>219</v>
      </c>
      <c r="F25">
        <v>0</v>
      </c>
      <c r="G25">
        <v>1</v>
      </c>
      <c r="H25">
        <v>158</v>
      </c>
      <c r="I25">
        <v>0</v>
      </c>
      <c r="J25">
        <v>1.6</v>
      </c>
      <c r="K25">
        <v>1</v>
      </c>
      <c r="L25">
        <v>0</v>
      </c>
      <c r="M25">
        <v>2</v>
      </c>
      <c r="N25">
        <v>1</v>
      </c>
      <c r="O25">
        <f>--SUBTOTAL(103,Table1[[#This Row],[age]])</f>
        <v>1</v>
      </c>
      <c r="P25">
        <f>COUNTIFS(Table1[chol],"&gt;"&amp;Table1[[#This Row],[chol]],Table1[Visible = 1],1)+1</f>
        <v>208</v>
      </c>
      <c r="Q25">
        <f>RANK(Table1[[#This Row],[chol]],Table1[chol])</f>
        <v>208</v>
      </c>
      <c r="R25" t="b">
        <f>Table1[[#This Row],[Rank All Rows]]=Table1[[#This Row],[Rank Visible Rows Only]]</f>
        <v>1</v>
      </c>
    </row>
    <row r="26" spans="1:18">
      <c r="A26">
        <v>58</v>
      </c>
      <c r="B26">
        <v>0</v>
      </c>
      <c r="C26">
        <v>2</v>
      </c>
      <c r="D26">
        <v>120</v>
      </c>
      <c r="E26">
        <v>340</v>
      </c>
      <c r="F26">
        <v>0</v>
      </c>
      <c r="G26">
        <v>1</v>
      </c>
      <c r="H26">
        <v>172</v>
      </c>
      <c r="I26">
        <v>0</v>
      </c>
      <c r="J26">
        <v>0</v>
      </c>
      <c r="K26">
        <v>2</v>
      </c>
      <c r="L26">
        <v>0</v>
      </c>
      <c r="M26">
        <v>2</v>
      </c>
      <c r="N26">
        <v>1</v>
      </c>
      <c r="O26">
        <f>--SUBTOTAL(103,Table1[[#This Row],[age]])</f>
        <v>1</v>
      </c>
      <c r="P26">
        <f>COUNTIFS(Table1[chol],"&gt;"&amp;Table1[[#This Row],[chol]],Table1[Visible = 1],1)+1</f>
        <v>11</v>
      </c>
      <c r="Q26">
        <f>RANK(Table1[[#This Row],[chol]],Table1[chol])</f>
        <v>11</v>
      </c>
      <c r="R26" t="b">
        <f>Table1[[#This Row],[Rank All Rows]]=Table1[[#This Row],[Rank Visible Rows Only]]</f>
        <v>1</v>
      </c>
    </row>
    <row r="27" spans="1:18">
      <c r="A27">
        <v>66</v>
      </c>
      <c r="B27">
        <v>0</v>
      </c>
      <c r="C27">
        <v>3</v>
      </c>
      <c r="D27">
        <v>150</v>
      </c>
      <c r="E27">
        <v>226</v>
      </c>
      <c r="F27">
        <v>0</v>
      </c>
      <c r="G27">
        <v>1</v>
      </c>
      <c r="H27">
        <v>114</v>
      </c>
      <c r="I27">
        <v>0</v>
      </c>
      <c r="J27">
        <v>2.6</v>
      </c>
      <c r="K27">
        <v>0</v>
      </c>
      <c r="L27">
        <v>0</v>
      </c>
      <c r="M27">
        <v>2</v>
      </c>
      <c r="N27">
        <v>1</v>
      </c>
      <c r="O27">
        <f>--SUBTOTAL(103,Table1[[#This Row],[age]])</f>
        <v>1</v>
      </c>
      <c r="P27">
        <f>COUNTIFS(Table1[chol],"&gt;"&amp;Table1[[#This Row],[chol]],Table1[Visible = 1],1)+1</f>
        <v>191</v>
      </c>
      <c r="Q27">
        <f>RANK(Table1[[#This Row],[chol]],Table1[chol])</f>
        <v>191</v>
      </c>
      <c r="R27" t="b">
        <f>Table1[[#This Row],[Rank All Rows]]=Table1[[#This Row],[Rank Visible Rows Only]]</f>
        <v>1</v>
      </c>
    </row>
    <row r="28" spans="1:18">
      <c r="A28">
        <v>43</v>
      </c>
      <c r="B28">
        <v>1</v>
      </c>
      <c r="C28">
        <v>0</v>
      </c>
      <c r="D28">
        <v>150</v>
      </c>
      <c r="E28">
        <v>247</v>
      </c>
      <c r="F28">
        <v>0</v>
      </c>
      <c r="G28">
        <v>1</v>
      </c>
      <c r="H28">
        <v>171</v>
      </c>
      <c r="I28">
        <v>0</v>
      </c>
      <c r="J28">
        <v>1.5</v>
      </c>
      <c r="K28">
        <v>2</v>
      </c>
      <c r="L28">
        <v>0</v>
      </c>
      <c r="M28">
        <v>2</v>
      </c>
      <c r="N28">
        <v>1</v>
      </c>
      <c r="O28">
        <f>--SUBTOTAL(103,Table1[[#This Row],[age]])</f>
        <v>1</v>
      </c>
      <c r="P28">
        <f>COUNTIFS(Table1[chol],"&gt;"&amp;Table1[[#This Row],[chol]],Table1[Visible = 1],1)+1</f>
        <v>135</v>
      </c>
      <c r="Q28">
        <f>RANK(Table1[[#This Row],[chol]],Table1[chol])</f>
        <v>135</v>
      </c>
      <c r="R28" t="b">
        <f>Table1[[#This Row],[Rank All Rows]]=Table1[[#This Row],[Rank Visible Rows Only]]</f>
        <v>1</v>
      </c>
    </row>
    <row r="29" spans="1:18">
      <c r="A29">
        <v>69</v>
      </c>
      <c r="B29">
        <v>0</v>
      </c>
      <c r="C29">
        <v>3</v>
      </c>
      <c r="D29">
        <v>140</v>
      </c>
      <c r="E29">
        <v>239</v>
      </c>
      <c r="F29">
        <v>0</v>
      </c>
      <c r="G29">
        <v>1</v>
      </c>
      <c r="H29">
        <v>151</v>
      </c>
      <c r="I29">
        <v>0</v>
      </c>
      <c r="J29">
        <v>1.8</v>
      </c>
      <c r="K29">
        <v>2</v>
      </c>
      <c r="L29">
        <v>2</v>
      </c>
      <c r="M29">
        <v>2</v>
      </c>
      <c r="N29">
        <v>1</v>
      </c>
      <c r="O29">
        <f>--SUBTOTAL(103,Table1[[#This Row],[age]])</f>
        <v>1</v>
      </c>
      <c r="P29">
        <f>COUNTIFS(Table1[chol],"&gt;"&amp;Table1[[#This Row],[chol]],Table1[Visible = 1],1)+1</f>
        <v>156</v>
      </c>
      <c r="Q29">
        <f>RANK(Table1[[#This Row],[chol]],Table1[chol])</f>
        <v>156</v>
      </c>
      <c r="R29" t="b">
        <f>Table1[[#This Row],[Rank All Rows]]=Table1[[#This Row],[Rank Visible Rows Only]]</f>
        <v>1</v>
      </c>
    </row>
    <row r="30" spans="1:18">
      <c r="A30">
        <v>59</v>
      </c>
      <c r="B30">
        <v>1</v>
      </c>
      <c r="C30">
        <v>0</v>
      </c>
      <c r="D30">
        <v>135</v>
      </c>
      <c r="E30">
        <v>234</v>
      </c>
      <c r="F30">
        <v>0</v>
      </c>
      <c r="G30">
        <v>1</v>
      </c>
      <c r="H30">
        <v>161</v>
      </c>
      <c r="I30">
        <v>0</v>
      </c>
      <c r="J30">
        <v>0.5</v>
      </c>
      <c r="K30">
        <v>1</v>
      </c>
      <c r="L30">
        <v>0</v>
      </c>
      <c r="M30">
        <v>3</v>
      </c>
      <c r="N30">
        <v>1</v>
      </c>
      <c r="O30">
        <f>--SUBTOTAL(103,Table1[[#This Row],[age]])</f>
        <v>1</v>
      </c>
      <c r="P30">
        <f>COUNTIFS(Table1[chol],"&gt;"&amp;Table1[[#This Row],[chol]],Table1[Visible = 1],1)+1</f>
        <v>166</v>
      </c>
      <c r="Q30">
        <f>RANK(Table1[[#This Row],[chol]],Table1[chol])</f>
        <v>166</v>
      </c>
      <c r="R30" t="b">
        <f>Table1[[#This Row],[Rank All Rows]]=Table1[[#This Row],[Rank Visible Rows Only]]</f>
        <v>1</v>
      </c>
    </row>
    <row r="31" spans="1:18">
      <c r="A31">
        <v>44</v>
      </c>
      <c r="B31">
        <v>1</v>
      </c>
      <c r="C31">
        <v>2</v>
      </c>
      <c r="D31">
        <v>130</v>
      </c>
      <c r="E31">
        <v>233</v>
      </c>
      <c r="F31">
        <v>0</v>
      </c>
      <c r="G31">
        <v>1</v>
      </c>
      <c r="H31">
        <v>179</v>
      </c>
      <c r="I31">
        <v>1</v>
      </c>
      <c r="J31">
        <v>0.4</v>
      </c>
      <c r="K31">
        <v>2</v>
      </c>
      <c r="L31">
        <v>0</v>
      </c>
      <c r="M31">
        <v>2</v>
      </c>
      <c r="N31">
        <v>1</v>
      </c>
      <c r="O31">
        <f>--SUBTOTAL(103,Table1[[#This Row],[age]])</f>
        <v>1</v>
      </c>
      <c r="P31">
        <f>COUNTIFS(Table1[chol],"&gt;"&amp;Table1[[#This Row],[chol]],Table1[Visible = 1],1)+1</f>
        <v>172</v>
      </c>
      <c r="Q31">
        <f>RANK(Table1[[#This Row],[chol]],Table1[chol])</f>
        <v>172</v>
      </c>
      <c r="R31" t="b">
        <f>Table1[[#This Row],[Rank All Rows]]=Table1[[#This Row],[Rank Visible Rows Only]]</f>
        <v>1</v>
      </c>
    </row>
    <row r="32" spans="1:18">
      <c r="A32">
        <v>42</v>
      </c>
      <c r="B32">
        <v>1</v>
      </c>
      <c r="C32">
        <v>0</v>
      </c>
      <c r="D32">
        <v>140</v>
      </c>
      <c r="E32">
        <v>226</v>
      </c>
      <c r="F32">
        <v>0</v>
      </c>
      <c r="G32">
        <v>1</v>
      </c>
      <c r="H32">
        <v>178</v>
      </c>
      <c r="I32">
        <v>0</v>
      </c>
      <c r="J32">
        <v>0</v>
      </c>
      <c r="K32">
        <v>2</v>
      </c>
      <c r="L32">
        <v>0</v>
      </c>
      <c r="M32">
        <v>2</v>
      </c>
      <c r="N32">
        <v>1</v>
      </c>
      <c r="O32">
        <f>--SUBTOTAL(103,Table1[[#This Row],[age]])</f>
        <v>1</v>
      </c>
      <c r="P32">
        <f>COUNTIFS(Table1[chol],"&gt;"&amp;Table1[[#This Row],[chol]],Table1[Visible = 1],1)+1</f>
        <v>191</v>
      </c>
      <c r="Q32">
        <f>RANK(Table1[[#This Row],[chol]],Table1[chol])</f>
        <v>191</v>
      </c>
      <c r="R32" t="b">
        <f>Table1[[#This Row],[Rank All Rows]]=Table1[[#This Row],[Rank Visible Rows Only]]</f>
        <v>1</v>
      </c>
    </row>
    <row r="33" spans="1:18">
      <c r="A33">
        <v>61</v>
      </c>
      <c r="B33">
        <v>1</v>
      </c>
      <c r="C33">
        <v>2</v>
      </c>
      <c r="D33">
        <v>150</v>
      </c>
      <c r="E33">
        <v>243</v>
      </c>
      <c r="F33">
        <v>1</v>
      </c>
      <c r="G33">
        <v>1</v>
      </c>
      <c r="H33">
        <v>137</v>
      </c>
      <c r="I33">
        <v>1</v>
      </c>
      <c r="J33">
        <v>1</v>
      </c>
      <c r="K33">
        <v>1</v>
      </c>
      <c r="L33">
        <v>0</v>
      </c>
      <c r="M33">
        <v>2</v>
      </c>
      <c r="N33">
        <v>1</v>
      </c>
      <c r="O33">
        <f>--SUBTOTAL(103,Table1[[#This Row],[age]])</f>
        <v>1</v>
      </c>
      <c r="P33">
        <f>COUNTIFS(Table1[chol],"&gt;"&amp;Table1[[#This Row],[chol]],Table1[Visible = 1],1)+1</f>
        <v>146</v>
      </c>
      <c r="Q33">
        <f>RANK(Table1[[#This Row],[chol]],Table1[chol])</f>
        <v>146</v>
      </c>
      <c r="R33" t="b">
        <f>Table1[[#This Row],[Rank All Rows]]=Table1[[#This Row],[Rank Visible Rows Only]]</f>
        <v>1</v>
      </c>
    </row>
    <row r="34" spans="1:18">
      <c r="A34">
        <v>40</v>
      </c>
      <c r="B34">
        <v>1</v>
      </c>
      <c r="C34">
        <v>3</v>
      </c>
      <c r="D34">
        <v>140</v>
      </c>
      <c r="E34">
        <v>199</v>
      </c>
      <c r="F34">
        <v>0</v>
      </c>
      <c r="G34">
        <v>1</v>
      </c>
      <c r="H34">
        <v>178</v>
      </c>
      <c r="I34">
        <v>1</v>
      </c>
      <c r="J34">
        <v>1.4</v>
      </c>
      <c r="K34">
        <v>2</v>
      </c>
      <c r="L34">
        <v>0</v>
      </c>
      <c r="M34">
        <v>3</v>
      </c>
      <c r="N34">
        <v>1</v>
      </c>
      <c r="O34">
        <f>--SUBTOTAL(103,Table1[[#This Row],[age]])</f>
        <v>1</v>
      </c>
      <c r="P34">
        <f>COUNTIFS(Table1[chol],"&gt;"&amp;Table1[[#This Row],[chol]],Table1[Visible = 1],1)+1</f>
        <v>254</v>
      </c>
      <c r="Q34">
        <f>RANK(Table1[[#This Row],[chol]],Table1[chol])</f>
        <v>254</v>
      </c>
      <c r="R34" t="b">
        <f>Table1[[#This Row],[Rank All Rows]]=Table1[[#This Row],[Rank Visible Rows Only]]</f>
        <v>1</v>
      </c>
    </row>
    <row r="35" spans="1:18">
      <c r="A35">
        <v>71</v>
      </c>
      <c r="B35">
        <v>0</v>
      </c>
      <c r="C35">
        <v>1</v>
      </c>
      <c r="D35">
        <v>160</v>
      </c>
      <c r="E35">
        <v>302</v>
      </c>
      <c r="F35">
        <v>0</v>
      </c>
      <c r="G35">
        <v>1</v>
      </c>
      <c r="H35">
        <v>162</v>
      </c>
      <c r="I35">
        <v>0</v>
      </c>
      <c r="J35">
        <v>0.4</v>
      </c>
      <c r="K35">
        <v>2</v>
      </c>
      <c r="L35">
        <v>2</v>
      </c>
      <c r="M35">
        <v>2</v>
      </c>
      <c r="N35">
        <v>1</v>
      </c>
      <c r="O35">
        <f>--SUBTOTAL(103,Table1[[#This Row],[age]])</f>
        <v>1</v>
      </c>
      <c r="P35">
        <f>COUNTIFS(Table1[chol],"&gt;"&amp;Table1[[#This Row],[chol]],Table1[Visible = 1],1)+1</f>
        <v>42</v>
      </c>
      <c r="Q35">
        <f>RANK(Table1[[#This Row],[chol]],Table1[chol])</f>
        <v>42</v>
      </c>
      <c r="R35" t="b">
        <f>Table1[[#This Row],[Rank All Rows]]=Table1[[#This Row],[Rank Visible Rows Only]]</f>
        <v>1</v>
      </c>
    </row>
    <row r="36" spans="1:18">
      <c r="A36">
        <v>59</v>
      </c>
      <c r="B36">
        <v>1</v>
      </c>
      <c r="C36">
        <v>2</v>
      </c>
      <c r="D36">
        <v>150</v>
      </c>
      <c r="E36">
        <v>212</v>
      </c>
      <c r="F36">
        <v>1</v>
      </c>
      <c r="G36">
        <v>1</v>
      </c>
      <c r="H36">
        <v>157</v>
      </c>
      <c r="I36">
        <v>0</v>
      </c>
      <c r="J36">
        <v>1.6</v>
      </c>
      <c r="K36">
        <v>2</v>
      </c>
      <c r="L36">
        <v>0</v>
      </c>
      <c r="M36">
        <v>2</v>
      </c>
      <c r="N36">
        <v>1</v>
      </c>
      <c r="O36">
        <f>--SUBTOTAL(103,Table1[[#This Row],[age]])</f>
        <v>1</v>
      </c>
      <c r="P36">
        <f>COUNTIFS(Table1[chol],"&gt;"&amp;Table1[[#This Row],[chol]],Table1[Visible = 1],1)+1</f>
        <v>221</v>
      </c>
      <c r="Q36">
        <f>RANK(Table1[[#This Row],[chol]],Table1[chol])</f>
        <v>221</v>
      </c>
      <c r="R36" t="b">
        <f>Table1[[#This Row],[Rank All Rows]]=Table1[[#This Row],[Rank Visible Rows Only]]</f>
        <v>1</v>
      </c>
    </row>
    <row r="37" spans="1:18">
      <c r="A37">
        <v>51</v>
      </c>
      <c r="B37">
        <v>1</v>
      </c>
      <c r="C37">
        <v>2</v>
      </c>
      <c r="D37">
        <v>110</v>
      </c>
      <c r="E37">
        <v>175</v>
      </c>
      <c r="F37">
        <v>0</v>
      </c>
      <c r="G37">
        <v>1</v>
      </c>
      <c r="H37">
        <v>123</v>
      </c>
      <c r="I37">
        <v>0</v>
      </c>
      <c r="J37">
        <v>0.6</v>
      </c>
      <c r="K37">
        <v>2</v>
      </c>
      <c r="L37">
        <v>0</v>
      </c>
      <c r="M37">
        <v>2</v>
      </c>
      <c r="N37">
        <v>1</v>
      </c>
      <c r="O37">
        <f>--SUBTOTAL(103,Table1[[#This Row],[age]])</f>
        <v>1</v>
      </c>
      <c r="P37">
        <f>COUNTIFS(Table1[chol],"&gt;"&amp;Table1[[#This Row],[chol]],Table1[Visible = 1],1)+1</f>
        <v>287</v>
      </c>
      <c r="Q37">
        <f>RANK(Table1[[#This Row],[chol]],Table1[chol])</f>
        <v>287</v>
      </c>
      <c r="R37" t="b">
        <f>Table1[[#This Row],[Rank All Rows]]=Table1[[#This Row],[Rank Visible Rows Only]]</f>
        <v>1</v>
      </c>
    </row>
    <row r="38" spans="1:18">
      <c r="A38">
        <v>65</v>
      </c>
      <c r="B38">
        <v>0</v>
      </c>
      <c r="C38">
        <v>2</v>
      </c>
      <c r="D38">
        <v>140</v>
      </c>
      <c r="E38">
        <v>417</v>
      </c>
      <c r="F38">
        <v>1</v>
      </c>
      <c r="G38">
        <v>0</v>
      </c>
      <c r="H38">
        <v>157</v>
      </c>
      <c r="I38">
        <v>0</v>
      </c>
      <c r="J38">
        <v>0.8</v>
      </c>
      <c r="K38">
        <v>2</v>
      </c>
      <c r="L38">
        <v>1</v>
      </c>
      <c r="M38">
        <v>2</v>
      </c>
      <c r="N38">
        <v>1</v>
      </c>
      <c r="O38">
        <f>--SUBTOTAL(103,Table1[[#This Row],[age]])</f>
        <v>1</v>
      </c>
      <c r="P38">
        <f>COUNTIFS(Table1[chol],"&gt;"&amp;Table1[[#This Row],[chol]],Table1[Visible = 1],1)+1</f>
        <v>2</v>
      </c>
      <c r="Q38">
        <f>RANK(Table1[[#This Row],[chol]],Table1[chol])</f>
        <v>2</v>
      </c>
      <c r="R38" t="b">
        <f>Table1[[#This Row],[Rank All Rows]]=Table1[[#This Row],[Rank Visible Rows Only]]</f>
        <v>1</v>
      </c>
    </row>
    <row r="39" spans="1:18">
      <c r="A39">
        <v>53</v>
      </c>
      <c r="B39">
        <v>1</v>
      </c>
      <c r="C39">
        <v>2</v>
      </c>
      <c r="D39">
        <v>130</v>
      </c>
      <c r="E39">
        <v>197</v>
      </c>
      <c r="F39">
        <v>1</v>
      </c>
      <c r="G39">
        <v>0</v>
      </c>
      <c r="H39">
        <v>152</v>
      </c>
      <c r="I39">
        <v>0</v>
      </c>
      <c r="J39">
        <v>1.2</v>
      </c>
      <c r="K39">
        <v>0</v>
      </c>
      <c r="L39">
        <v>0</v>
      </c>
      <c r="M39">
        <v>2</v>
      </c>
      <c r="N39">
        <v>1</v>
      </c>
      <c r="O39">
        <f>--SUBTOTAL(103,Table1[[#This Row],[age]])</f>
        <v>1</v>
      </c>
      <c r="P39">
        <f>COUNTIFS(Table1[chol],"&gt;"&amp;Table1[[#This Row],[chol]],Table1[Visible = 1],1)+1</f>
        <v>259</v>
      </c>
      <c r="Q39">
        <f>RANK(Table1[[#This Row],[chol]],Table1[chol])</f>
        <v>259</v>
      </c>
      <c r="R39" t="b">
        <f>Table1[[#This Row],[Rank All Rows]]=Table1[[#This Row],[Rank Visible Rows Only]]</f>
        <v>1</v>
      </c>
    </row>
    <row r="40" spans="1:18">
      <c r="A40">
        <v>41</v>
      </c>
      <c r="B40">
        <v>0</v>
      </c>
      <c r="C40">
        <v>1</v>
      </c>
      <c r="D40">
        <v>105</v>
      </c>
      <c r="E40">
        <v>198</v>
      </c>
      <c r="F40">
        <v>0</v>
      </c>
      <c r="G40">
        <v>1</v>
      </c>
      <c r="H40">
        <v>168</v>
      </c>
      <c r="I40">
        <v>0</v>
      </c>
      <c r="J40">
        <v>0</v>
      </c>
      <c r="K40">
        <v>2</v>
      </c>
      <c r="L40">
        <v>1</v>
      </c>
      <c r="M40">
        <v>2</v>
      </c>
      <c r="N40">
        <v>1</v>
      </c>
      <c r="O40">
        <f>--SUBTOTAL(103,Table1[[#This Row],[age]])</f>
        <v>1</v>
      </c>
      <c r="P40">
        <f>COUNTIFS(Table1[chol],"&gt;"&amp;Table1[[#This Row],[chol]],Table1[Visible = 1],1)+1</f>
        <v>257</v>
      </c>
      <c r="Q40">
        <f>RANK(Table1[[#This Row],[chol]],Table1[chol])</f>
        <v>257</v>
      </c>
      <c r="R40" t="b">
        <f>Table1[[#This Row],[Rank All Rows]]=Table1[[#This Row],[Rank Visible Rows Only]]</f>
        <v>1</v>
      </c>
    </row>
    <row r="41" spans="1:18">
      <c r="A41">
        <v>65</v>
      </c>
      <c r="B41">
        <v>1</v>
      </c>
      <c r="C41">
        <v>0</v>
      </c>
      <c r="D41">
        <v>120</v>
      </c>
      <c r="E41">
        <v>177</v>
      </c>
      <c r="F41">
        <v>0</v>
      </c>
      <c r="G41">
        <v>1</v>
      </c>
      <c r="H41">
        <v>140</v>
      </c>
      <c r="I41">
        <v>0</v>
      </c>
      <c r="J41">
        <v>0.4</v>
      </c>
      <c r="K41">
        <v>2</v>
      </c>
      <c r="L41">
        <v>0</v>
      </c>
      <c r="M41">
        <v>3</v>
      </c>
      <c r="N41">
        <v>1</v>
      </c>
      <c r="O41">
        <f>--SUBTOTAL(103,Table1[[#This Row],[age]])</f>
        <v>1</v>
      </c>
      <c r="P41">
        <f>COUNTIFS(Table1[chol],"&gt;"&amp;Table1[[#This Row],[chol]],Table1[Visible = 1],1)+1</f>
        <v>282</v>
      </c>
      <c r="Q41">
        <f>RANK(Table1[[#This Row],[chol]],Table1[chol])</f>
        <v>282</v>
      </c>
      <c r="R41" t="b">
        <f>Table1[[#This Row],[Rank All Rows]]=Table1[[#This Row],[Rank Visible Rows Only]]</f>
        <v>1</v>
      </c>
    </row>
    <row r="42" spans="1:18">
      <c r="A42">
        <v>44</v>
      </c>
      <c r="B42">
        <v>1</v>
      </c>
      <c r="C42">
        <v>1</v>
      </c>
      <c r="D42">
        <v>130</v>
      </c>
      <c r="E42">
        <v>219</v>
      </c>
      <c r="F42">
        <v>0</v>
      </c>
      <c r="G42">
        <v>0</v>
      </c>
      <c r="H42">
        <v>188</v>
      </c>
      <c r="I42">
        <v>0</v>
      </c>
      <c r="J42">
        <v>0</v>
      </c>
      <c r="K42">
        <v>2</v>
      </c>
      <c r="L42">
        <v>0</v>
      </c>
      <c r="M42">
        <v>2</v>
      </c>
      <c r="N42">
        <v>1</v>
      </c>
      <c r="O42">
        <f>--SUBTOTAL(103,Table1[[#This Row],[age]])</f>
        <v>1</v>
      </c>
      <c r="P42">
        <f>COUNTIFS(Table1[chol],"&gt;"&amp;Table1[[#This Row],[chol]],Table1[Visible = 1],1)+1</f>
        <v>208</v>
      </c>
      <c r="Q42">
        <f>RANK(Table1[[#This Row],[chol]],Table1[chol])</f>
        <v>208</v>
      </c>
      <c r="R42" t="b">
        <f>Table1[[#This Row],[Rank All Rows]]=Table1[[#This Row],[Rank Visible Rows Only]]</f>
        <v>1</v>
      </c>
    </row>
    <row r="43" spans="1:18">
      <c r="A43">
        <v>54</v>
      </c>
      <c r="B43">
        <v>1</v>
      </c>
      <c r="C43">
        <v>2</v>
      </c>
      <c r="D43">
        <v>125</v>
      </c>
      <c r="E43">
        <v>273</v>
      </c>
      <c r="F43">
        <v>0</v>
      </c>
      <c r="G43">
        <v>0</v>
      </c>
      <c r="H43">
        <v>152</v>
      </c>
      <c r="I43">
        <v>0</v>
      </c>
      <c r="J43">
        <v>0.5</v>
      </c>
      <c r="K43">
        <v>0</v>
      </c>
      <c r="L43">
        <v>1</v>
      </c>
      <c r="M43">
        <v>2</v>
      </c>
      <c r="N43">
        <v>1</v>
      </c>
      <c r="O43">
        <f>--SUBTOTAL(103,Table1[[#This Row],[age]])</f>
        <v>1</v>
      </c>
      <c r="P43">
        <f>COUNTIFS(Table1[chol],"&gt;"&amp;Table1[[#This Row],[chol]],Table1[Visible = 1],1)+1</f>
        <v>80</v>
      </c>
      <c r="Q43">
        <f>RANK(Table1[[#This Row],[chol]],Table1[chol])</f>
        <v>80</v>
      </c>
      <c r="R43" t="b">
        <f>Table1[[#This Row],[Rank All Rows]]=Table1[[#This Row],[Rank Visible Rows Only]]</f>
        <v>1</v>
      </c>
    </row>
    <row r="44" spans="1:18">
      <c r="A44">
        <v>51</v>
      </c>
      <c r="B44">
        <v>1</v>
      </c>
      <c r="C44">
        <v>3</v>
      </c>
      <c r="D44">
        <v>125</v>
      </c>
      <c r="E44">
        <v>213</v>
      </c>
      <c r="F44">
        <v>0</v>
      </c>
      <c r="G44">
        <v>0</v>
      </c>
      <c r="H44">
        <v>125</v>
      </c>
      <c r="I44">
        <v>1</v>
      </c>
      <c r="J44">
        <v>1.4</v>
      </c>
      <c r="K44">
        <v>2</v>
      </c>
      <c r="L44">
        <v>1</v>
      </c>
      <c r="M44">
        <v>2</v>
      </c>
      <c r="N44">
        <v>1</v>
      </c>
      <c r="O44">
        <f>--SUBTOTAL(103,Table1[[#This Row],[age]])</f>
        <v>1</v>
      </c>
      <c r="P44">
        <f>COUNTIFS(Table1[chol],"&gt;"&amp;Table1[[#This Row],[chol]],Table1[Visible = 1],1)+1</f>
        <v>219</v>
      </c>
      <c r="Q44">
        <f>RANK(Table1[[#This Row],[chol]],Table1[chol])</f>
        <v>219</v>
      </c>
      <c r="R44" t="b">
        <f>Table1[[#This Row],[Rank All Rows]]=Table1[[#This Row],[Rank Visible Rows Only]]</f>
        <v>1</v>
      </c>
    </row>
    <row r="45" spans="1:18">
      <c r="A45">
        <v>46</v>
      </c>
      <c r="B45">
        <v>0</v>
      </c>
      <c r="C45">
        <v>2</v>
      </c>
      <c r="D45">
        <v>142</v>
      </c>
      <c r="E45">
        <v>177</v>
      </c>
      <c r="F45">
        <v>0</v>
      </c>
      <c r="G45">
        <v>0</v>
      </c>
      <c r="H45">
        <v>160</v>
      </c>
      <c r="I45">
        <v>1</v>
      </c>
      <c r="J45">
        <v>1.4</v>
      </c>
      <c r="K45">
        <v>0</v>
      </c>
      <c r="L45">
        <v>0</v>
      </c>
      <c r="M45">
        <v>2</v>
      </c>
      <c r="N45">
        <v>1</v>
      </c>
      <c r="O45">
        <f>--SUBTOTAL(103,Table1[[#This Row],[age]])</f>
        <v>1</v>
      </c>
      <c r="P45">
        <f>COUNTIFS(Table1[chol],"&gt;"&amp;Table1[[#This Row],[chol]],Table1[Visible = 1],1)+1</f>
        <v>282</v>
      </c>
      <c r="Q45">
        <f>RANK(Table1[[#This Row],[chol]],Table1[chol])</f>
        <v>282</v>
      </c>
      <c r="R45" t="b">
        <f>Table1[[#This Row],[Rank All Rows]]=Table1[[#This Row],[Rank Visible Rows Only]]</f>
        <v>1</v>
      </c>
    </row>
    <row r="46" spans="1:18">
      <c r="A46">
        <v>54</v>
      </c>
      <c r="B46">
        <v>0</v>
      </c>
      <c r="C46">
        <v>2</v>
      </c>
      <c r="D46">
        <v>135</v>
      </c>
      <c r="E46">
        <v>304</v>
      </c>
      <c r="F46">
        <v>1</v>
      </c>
      <c r="G46">
        <v>1</v>
      </c>
      <c r="H46">
        <v>170</v>
      </c>
      <c r="I46">
        <v>0</v>
      </c>
      <c r="J46">
        <v>0</v>
      </c>
      <c r="K46">
        <v>2</v>
      </c>
      <c r="L46">
        <v>0</v>
      </c>
      <c r="M46">
        <v>2</v>
      </c>
      <c r="N46">
        <v>1</v>
      </c>
      <c r="O46">
        <f>--SUBTOTAL(103,Table1[[#This Row],[age]])</f>
        <v>1</v>
      </c>
      <c r="P46">
        <f>COUNTIFS(Table1[chol],"&gt;"&amp;Table1[[#This Row],[chol]],Table1[Visible = 1],1)+1</f>
        <v>37</v>
      </c>
      <c r="Q46">
        <f>RANK(Table1[[#This Row],[chol]],Table1[chol])</f>
        <v>37</v>
      </c>
      <c r="R46" t="b">
        <f>Table1[[#This Row],[Rank All Rows]]=Table1[[#This Row],[Rank Visible Rows Only]]</f>
        <v>1</v>
      </c>
    </row>
    <row r="47" spans="1:18">
      <c r="A47">
        <v>54</v>
      </c>
      <c r="B47">
        <v>1</v>
      </c>
      <c r="C47">
        <v>2</v>
      </c>
      <c r="D47">
        <v>150</v>
      </c>
      <c r="E47">
        <v>232</v>
      </c>
      <c r="F47">
        <v>0</v>
      </c>
      <c r="G47">
        <v>0</v>
      </c>
      <c r="H47">
        <v>165</v>
      </c>
      <c r="I47">
        <v>0</v>
      </c>
      <c r="J47">
        <v>1.6</v>
      </c>
      <c r="K47">
        <v>2</v>
      </c>
      <c r="L47">
        <v>0</v>
      </c>
      <c r="M47">
        <v>3</v>
      </c>
      <c r="N47">
        <v>1</v>
      </c>
      <c r="O47">
        <f>--SUBTOTAL(103,Table1[[#This Row],[age]])</f>
        <v>1</v>
      </c>
      <c r="P47">
        <f>COUNTIFS(Table1[chol],"&gt;"&amp;Table1[[#This Row],[chol]],Table1[Visible = 1],1)+1</f>
        <v>176</v>
      </c>
      <c r="Q47">
        <f>RANK(Table1[[#This Row],[chol]],Table1[chol])</f>
        <v>176</v>
      </c>
      <c r="R47" t="b">
        <f>Table1[[#This Row],[Rank All Rows]]=Table1[[#This Row],[Rank Visible Rows Only]]</f>
        <v>1</v>
      </c>
    </row>
    <row r="48" spans="1:18">
      <c r="A48">
        <v>65</v>
      </c>
      <c r="B48">
        <v>0</v>
      </c>
      <c r="C48">
        <v>2</v>
      </c>
      <c r="D48">
        <v>155</v>
      </c>
      <c r="E48">
        <v>269</v>
      </c>
      <c r="F48">
        <v>0</v>
      </c>
      <c r="G48">
        <v>1</v>
      </c>
      <c r="H48">
        <v>148</v>
      </c>
      <c r="I48">
        <v>0</v>
      </c>
      <c r="J48">
        <v>0.8</v>
      </c>
      <c r="K48">
        <v>2</v>
      </c>
      <c r="L48">
        <v>0</v>
      </c>
      <c r="M48">
        <v>2</v>
      </c>
      <c r="N48">
        <v>1</v>
      </c>
      <c r="O48">
        <f>--SUBTOTAL(103,Table1[[#This Row],[age]])</f>
        <v>1</v>
      </c>
      <c r="P48">
        <f>COUNTIFS(Table1[chol],"&gt;"&amp;Table1[[#This Row],[chol]],Table1[Visible = 1],1)+1</f>
        <v>86</v>
      </c>
      <c r="Q48">
        <f>RANK(Table1[[#This Row],[chol]],Table1[chol])</f>
        <v>86</v>
      </c>
      <c r="R48" t="b">
        <f>Table1[[#This Row],[Rank All Rows]]=Table1[[#This Row],[Rank Visible Rows Only]]</f>
        <v>1</v>
      </c>
    </row>
    <row r="49" spans="1:18">
      <c r="A49">
        <v>65</v>
      </c>
      <c r="B49">
        <v>0</v>
      </c>
      <c r="C49">
        <v>2</v>
      </c>
      <c r="D49">
        <v>160</v>
      </c>
      <c r="E49">
        <v>360</v>
      </c>
      <c r="F49">
        <v>0</v>
      </c>
      <c r="G49">
        <v>0</v>
      </c>
      <c r="H49">
        <v>151</v>
      </c>
      <c r="I49">
        <v>0</v>
      </c>
      <c r="J49">
        <v>0.8</v>
      </c>
      <c r="K49">
        <v>2</v>
      </c>
      <c r="L49">
        <v>0</v>
      </c>
      <c r="M49">
        <v>2</v>
      </c>
      <c r="N49">
        <v>1</v>
      </c>
      <c r="O49">
        <f>--SUBTOTAL(103,Table1[[#This Row],[age]])</f>
        <v>1</v>
      </c>
      <c r="P49">
        <f>COUNTIFS(Table1[chol],"&gt;"&amp;Table1[[#This Row],[chol]],Table1[Visible = 1],1)+1</f>
        <v>6</v>
      </c>
      <c r="Q49">
        <f>RANK(Table1[[#This Row],[chol]],Table1[chol])</f>
        <v>6</v>
      </c>
      <c r="R49" t="b">
        <f>Table1[[#This Row],[Rank All Rows]]=Table1[[#This Row],[Rank Visible Rows Only]]</f>
        <v>1</v>
      </c>
    </row>
    <row r="50" spans="1:18">
      <c r="A50">
        <v>51</v>
      </c>
      <c r="B50">
        <v>0</v>
      </c>
      <c r="C50">
        <v>2</v>
      </c>
      <c r="D50">
        <v>140</v>
      </c>
      <c r="E50">
        <v>308</v>
      </c>
      <c r="F50">
        <v>0</v>
      </c>
      <c r="G50">
        <v>0</v>
      </c>
      <c r="H50">
        <v>142</v>
      </c>
      <c r="I50">
        <v>0</v>
      </c>
      <c r="J50">
        <v>1.5</v>
      </c>
      <c r="K50">
        <v>2</v>
      </c>
      <c r="L50">
        <v>1</v>
      </c>
      <c r="M50">
        <v>2</v>
      </c>
      <c r="N50">
        <v>1</v>
      </c>
      <c r="O50">
        <f>--SUBTOTAL(103,Table1[[#This Row],[age]])</f>
        <v>1</v>
      </c>
      <c r="P50">
        <f>COUNTIFS(Table1[chol],"&gt;"&amp;Table1[[#This Row],[chol]],Table1[Visible = 1],1)+1</f>
        <v>32</v>
      </c>
      <c r="Q50">
        <f>RANK(Table1[[#This Row],[chol]],Table1[chol])</f>
        <v>32</v>
      </c>
      <c r="R50" t="b">
        <f>Table1[[#This Row],[Rank All Rows]]=Table1[[#This Row],[Rank Visible Rows Only]]</f>
        <v>1</v>
      </c>
    </row>
    <row r="51" spans="1:18">
      <c r="A51">
        <v>48</v>
      </c>
      <c r="B51">
        <v>1</v>
      </c>
      <c r="C51">
        <v>1</v>
      </c>
      <c r="D51">
        <v>130</v>
      </c>
      <c r="E51">
        <v>245</v>
      </c>
      <c r="F51">
        <v>0</v>
      </c>
      <c r="G51">
        <v>0</v>
      </c>
      <c r="H51">
        <v>180</v>
      </c>
      <c r="I51">
        <v>0</v>
      </c>
      <c r="J51">
        <v>0.2</v>
      </c>
      <c r="K51">
        <v>1</v>
      </c>
      <c r="L51">
        <v>0</v>
      </c>
      <c r="M51">
        <v>2</v>
      </c>
      <c r="N51">
        <v>1</v>
      </c>
      <c r="O51">
        <f>--SUBTOTAL(103,Table1[[#This Row],[age]])</f>
        <v>1</v>
      </c>
      <c r="P51">
        <f>COUNTIFS(Table1[chol],"&gt;"&amp;Table1[[#This Row],[chol]],Table1[Visible = 1],1)+1</f>
        <v>140</v>
      </c>
      <c r="Q51">
        <f>RANK(Table1[[#This Row],[chol]],Table1[chol])</f>
        <v>140</v>
      </c>
      <c r="R51" t="b">
        <f>Table1[[#This Row],[Rank All Rows]]=Table1[[#This Row],[Rank Visible Rows Only]]</f>
        <v>1</v>
      </c>
    </row>
    <row r="52" spans="1:18">
      <c r="A52">
        <v>45</v>
      </c>
      <c r="B52">
        <v>1</v>
      </c>
      <c r="C52">
        <v>0</v>
      </c>
      <c r="D52">
        <v>104</v>
      </c>
      <c r="E52">
        <v>208</v>
      </c>
      <c r="F52">
        <v>0</v>
      </c>
      <c r="G52">
        <v>0</v>
      </c>
      <c r="H52">
        <v>148</v>
      </c>
      <c r="I52">
        <v>1</v>
      </c>
      <c r="J52">
        <v>3</v>
      </c>
      <c r="K52">
        <v>1</v>
      </c>
      <c r="L52">
        <v>0</v>
      </c>
      <c r="M52">
        <v>2</v>
      </c>
      <c r="N52">
        <v>1</v>
      </c>
      <c r="O52">
        <f>--SUBTOTAL(103,Table1[[#This Row],[age]])</f>
        <v>1</v>
      </c>
      <c r="P52">
        <f>COUNTIFS(Table1[chol],"&gt;"&amp;Table1[[#This Row],[chol]],Table1[Visible = 1],1)+1</f>
        <v>233</v>
      </c>
      <c r="Q52">
        <f>RANK(Table1[[#This Row],[chol]],Table1[chol])</f>
        <v>233</v>
      </c>
      <c r="R52" t="b">
        <f>Table1[[#This Row],[Rank All Rows]]=Table1[[#This Row],[Rank Visible Rows Only]]</f>
        <v>1</v>
      </c>
    </row>
    <row r="53" spans="1:18">
      <c r="A53">
        <v>53</v>
      </c>
      <c r="B53">
        <v>0</v>
      </c>
      <c r="C53">
        <v>0</v>
      </c>
      <c r="D53">
        <v>130</v>
      </c>
      <c r="E53">
        <v>264</v>
      </c>
      <c r="F53">
        <v>0</v>
      </c>
      <c r="G53">
        <v>0</v>
      </c>
      <c r="H53">
        <v>143</v>
      </c>
      <c r="I53">
        <v>0</v>
      </c>
      <c r="J53">
        <v>0.4</v>
      </c>
      <c r="K53">
        <v>1</v>
      </c>
      <c r="L53">
        <v>0</v>
      </c>
      <c r="M53">
        <v>2</v>
      </c>
      <c r="N53">
        <v>1</v>
      </c>
      <c r="O53">
        <f>--SUBTOTAL(103,Table1[[#This Row],[age]])</f>
        <v>1</v>
      </c>
      <c r="P53">
        <f>COUNTIFS(Table1[chol],"&gt;"&amp;Table1[[#This Row],[chol]],Table1[Visible = 1],1)+1</f>
        <v>99</v>
      </c>
      <c r="Q53">
        <f>RANK(Table1[[#This Row],[chol]],Table1[chol])</f>
        <v>99</v>
      </c>
      <c r="R53" t="b">
        <f>Table1[[#This Row],[Rank All Rows]]=Table1[[#This Row],[Rank Visible Rows Only]]</f>
        <v>1</v>
      </c>
    </row>
    <row r="54" spans="1:18">
      <c r="A54">
        <v>39</v>
      </c>
      <c r="B54">
        <v>1</v>
      </c>
      <c r="C54">
        <v>2</v>
      </c>
      <c r="D54">
        <v>140</v>
      </c>
      <c r="E54">
        <v>321</v>
      </c>
      <c r="F54">
        <v>0</v>
      </c>
      <c r="G54">
        <v>0</v>
      </c>
      <c r="H54">
        <v>182</v>
      </c>
      <c r="I54">
        <v>0</v>
      </c>
      <c r="J54">
        <v>0</v>
      </c>
      <c r="K54">
        <v>2</v>
      </c>
      <c r="L54">
        <v>0</v>
      </c>
      <c r="M54">
        <v>2</v>
      </c>
      <c r="N54">
        <v>1</v>
      </c>
      <c r="O54">
        <f>--SUBTOTAL(103,Table1[[#This Row],[age]])</f>
        <v>1</v>
      </c>
      <c r="P54">
        <f>COUNTIFS(Table1[chol],"&gt;"&amp;Table1[[#This Row],[chol]],Table1[Visible = 1],1)+1</f>
        <v>21</v>
      </c>
      <c r="Q54">
        <f>RANK(Table1[[#This Row],[chol]],Table1[chol])</f>
        <v>21</v>
      </c>
      <c r="R54" t="b">
        <f>Table1[[#This Row],[Rank All Rows]]=Table1[[#This Row],[Rank Visible Rows Only]]</f>
        <v>1</v>
      </c>
    </row>
    <row r="55" spans="1:18">
      <c r="A55">
        <v>52</v>
      </c>
      <c r="B55">
        <v>1</v>
      </c>
      <c r="C55">
        <v>1</v>
      </c>
      <c r="D55">
        <v>120</v>
      </c>
      <c r="E55">
        <v>325</v>
      </c>
      <c r="F55">
        <v>0</v>
      </c>
      <c r="G55">
        <v>1</v>
      </c>
      <c r="H55">
        <v>172</v>
      </c>
      <c r="I55">
        <v>0</v>
      </c>
      <c r="J55">
        <v>0.2</v>
      </c>
      <c r="K55">
        <v>2</v>
      </c>
      <c r="L55">
        <v>0</v>
      </c>
      <c r="M55">
        <v>2</v>
      </c>
      <c r="N55">
        <v>1</v>
      </c>
      <c r="O55">
        <f>--SUBTOTAL(103,Table1[[#This Row],[age]])</f>
        <v>1</v>
      </c>
      <c r="P55">
        <f>COUNTIFS(Table1[chol],"&gt;"&amp;Table1[[#This Row],[chol]],Table1[Visible = 1],1)+1</f>
        <v>18</v>
      </c>
      <c r="Q55">
        <f>RANK(Table1[[#This Row],[chol]],Table1[chol])</f>
        <v>18</v>
      </c>
      <c r="R55" t="b">
        <f>Table1[[#This Row],[Rank All Rows]]=Table1[[#This Row],[Rank Visible Rows Only]]</f>
        <v>1</v>
      </c>
    </row>
    <row r="56" spans="1:18">
      <c r="A56">
        <v>44</v>
      </c>
      <c r="B56">
        <v>1</v>
      </c>
      <c r="C56">
        <v>2</v>
      </c>
      <c r="D56">
        <v>140</v>
      </c>
      <c r="E56">
        <v>235</v>
      </c>
      <c r="F56">
        <v>0</v>
      </c>
      <c r="G56">
        <v>0</v>
      </c>
      <c r="H56">
        <v>180</v>
      </c>
      <c r="I56">
        <v>0</v>
      </c>
      <c r="J56">
        <v>0</v>
      </c>
      <c r="K56">
        <v>2</v>
      </c>
      <c r="L56">
        <v>0</v>
      </c>
      <c r="M56">
        <v>2</v>
      </c>
      <c r="N56">
        <v>1</v>
      </c>
      <c r="O56">
        <f>--SUBTOTAL(103,Table1[[#This Row],[age]])</f>
        <v>1</v>
      </c>
      <c r="P56">
        <f>COUNTIFS(Table1[chol],"&gt;"&amp;Table1[[#This Row],[chol]],Table1[Visible = 1],1)+1</f>
        <v>164</v>
      </c>
      <c r="Q56">
        <f>RANK(Table1[[#This Row],[chol]],Table1[chol])</f>
        <v>164</v>
      </c>
      <c r="R56" t="b">
        <f>Table1[[#This Row],[Rank All Rows]]=Table1[[#This Row],[Rank Visible Rows Only]]</f>
        <v>1</v>
      </c>
    </row>
    <row r="57" spans="1:18">
      <c r="A57">
        <v>47</v>
      </c>
      <c r="B57">
        <v>1</v>
      </c>
      <c r="C57">
        <v>2</v>
      </c>
      <c r="D57">
        <v>138</v>
      </c>
      <c r="E57">
        <v>257</v>
      </c>
      <c r="F57">
        <v>0</v>
      </c>
      <c r="G57">
        <v>0</v>
      </c>
      <c r="H57">
        <v>156</v>
      </c>
      <c r="I57">
        <v>0</v>
      </c>
      <c r="J57">
        <v>0</v>
      </c>
      <c r="K57">
        <v>2</v>
      </c>
      <c r="L57">
        <v>0</v>
      </c>
      <c r="M57">
        <v>2</v>
      </c>
      <c r="N57">
        <v>1</v>
      </c>
      <c r="O57">
        <f>--SUBTOTAL(103,Table1[[#This Row],[age]])</f>
        <v>1</v>
      </c>
      <c r="P57">
        <f>COUNTIFS(Table1[chol],"&gt;"&amp;Table1[[#This Row],[chol]],Table1[Visible = 1],1)+1</f>
        <v>113</v>
      </c>
      <c r="Q57">
        <f>RANK(Table1[[#This Row],[chol]],Table1[chol])</f>
        <v>113</v>
      </c>
      <c r="R57" t="b">
        <f>Table1[[#This Row],[Rank All Rows]]=Table1[[#This Row],[Rank Visible Rows Only]]</f>
        <v>1</v>
      </c>
    </row>
    <row r="58" spans="1:18">
      <c r="A58">
        <v>53</v>
      </c>
      <c r="B58">
        <v>0</v>
      </c>
      <c r="C58">
        <v>2</v>
      </c>
      <c r="D58">
        <v>128</v>
      </c>
      <c r="E58">
        <v>216</v>
      </c>
      <c r="F58">
        <v>0</v>
      </c>
      <c r="G58">
        <v>0</v>
      </c>
      <c r="H58">
        <v>115</v>
      </c>
      <c r="I58">
        <v>0</v>
      </c>
      <c r="J58">
        <v>0</v>
      </c>
      <c r="K58">
        <v>2</v>
      </c>
      <c r="L58">
        <v>0</v>
      </c>
      <c r="M58">
        <v>0</v>
      </c>
      <c r="N58">
        <v>1</v>
      </c>
      <c r="O58">
        <f>--SUBTOTAL(103,Table1[[#This Row],[age]])</f>
        <v>1</v>
      </c>
      <c r="P58">
        <f>COUNTIFS(Table1[chol],"&gt;"&amp;Table1[[#This Row],[chol]],Table1[Visible = 1],1)+1</f>
        <v>214</v>
      </c>
      <c r="Q58">
        <f>RANK(Table1[[#This Row],[chol]],Table1[chol])</f>
        <v>214</v>
      </c>
      <c r="R58" t="b">
        <f>Table1[[#This Row],[Rank All Rows]]=Table1[[#This Row],[Rank Visible Rows Only]]</f>
        <v>1</v>
      </c>
    </row>
    <row r="59" spans="1:18">
      <c r="A59">
        <v>53</v>
      </c>
      <c r="B59">
        <v>0</v>
      </c>
      <c r="C59">
        <v>0</v>
      </c>
      <c r="D59">
        <v>138</v>
      </c>
      <c r="E59">
        <v>234</v>
      </c>
      <c r="F59">
        <v>0</v>
      </c>
      <c r="G59">
        <v>0</v>
      </c>
      <c r="H59">
        <v>160</v>
      </c>
      <c r="I59">
        <v>0</v>
      </c>
      <c r="J59">
        <v>0</v>
      </c>
      <c r="K59">
        <v>2</v>
      </c>
      <c r="L59">
        <v>0</v>
      </c>
      <c r="M59">
        <v>2</v>
      </c>
      <c r="N59">
        <v>1</v>
      </c>
      <c r="O59">
        <f>--SUBTOTAL(103,Table1[[#This Row],[age]])</f>
        <v>1</v>
      </c>
      <c r="P59">
        <f>COUNTIFS(Table1[chol],"&gt;"&amp;Table1[[#This Row],[chol]],Table1[Visible = 1],1)+1</f>
        <v>166</v>
      </c>
      <c r="Q59">
        <f>RANK(Table1[[#This Row],[chol]],Table1[chol])</f>
        <v>166</v>
      </c>
      <c r="R59" t="b">
        <f>Table1[[#This Row],[Rank All Rows]]=Table1[[#This Row],[Rank Visible Rows Only]]</f>
        <v>1</v>
      </c>
    </row>
    <row r="60" spans="1:18">
      <c r="A60">
        <v>51</v>
      </c>
      <c r="B60">
        <v>0</v>
      </c>
      <c r="C60">
        <v>2</v>
      </c>
      <c r="D60">
        <v>130</v>
      </c>
      <c r="E60">
        <v>256</v>
      </c>
      <c r="F60">
        <v>0</v>
      </c>
      <c r="G60">
        <v>0</v>
      </c>
      <c r="H60">
        <v>149</v>
      </c>
      <c r="I60">
        <v>0</v>
      </c>
      <c r="J60">
        <v>0.5</v>
      </c>
      <c r="K60">
        <v>2</v>
      </c>
      <c r="L60">
        <v>0</v>
      </c>
      <c r="M60">
        <v>2</v>
      </c>
      <c r="N60">
        <v>1</v>
      </c>
      <c r="O60">
        <f>--SUBTOTAL(103,Table1[[#This Row],[age]])</f>
        <v>1</v>
      </c>
      <c r="P60">
        <f>COUNTIFS(Table1[chol],"&gt;"&amp;Table1[[#This Row],[chol]],Table1[Visible = 1],1)+1</f>
        <v>114</v>
      </c>
      <c r="Q60">
        <f>RANK(Table1[[#This Row],[chol]],Table1[chol])</f>
        <v>114</v>
      </c>
      <c r="R60" t="b">
        <f>Table1[[#This Row],[Rank All Rows]]=Table1[[#This Row],[Rank Visible Rows Only]]</f>
        <v>1</v>
      </c>
    </row>
    <row r="61" spans="1:18">
      <c r="A61">
        <v>66</v>
      </c>
      <c r="B61">
        <v>1</v>
      </c>
      <c r="C61">
        <v>0</v>
      </c>
      <c r="D61">
        <v>120</v>
      </c>
      <c r="E61">
        <v>302</v>
      </c>
      <c r="F61">
        <v>0</v>
      </c>
      <c r="G61">
        <v>0</v>
      </c>
      <c r="H61">
        <v>151</v>
      </c>
      <c r="I61">
        <v>0</v>
      </c>
      <c r="J61">
        <v>0.4</v>
      </c>
      <c r="K61">
        <v>1</v>
      </c>
      <c r="L61">
        <v>0</v>
      </c>
      <c r="M61">
        <v>2</v>
      </c>
      <c r="N61">
        <v>1</v>
      </c>
      <c r="O61">
        <f>--SUBTOTAL(103,Table1[[#This Row],[age]])</f>
        <v>1</v>
      </c>
      <c r="P61">
        <f>COUNTIFS(Table1[chol],"&gt;"&amp;Table1[[#This Row],[chol]],Table1[Visible = 1],1)+1</f>
        <v>42</v>
      </c>
      <c r="Q61">
        <f>RANK(Table1[[#This Row],[chol]],Table1[chol])</f>
        <v>42</v>
      </c>
      <c r="R61" t="b">
        <f>Table1[[#This Row],[Rank All Rows]]=Table1[[#This Row],[Rank Visible Rows Only]]</f>
        <v>1</v>
      </c>
    </row>
    <row r="62" spans="1:18">
      <c r="A62">
        <v>62</v>
      </c>
      <c r="B62">
        <v>1</v>
      </c>
      <c r="C62">
        <v>2</v>
      </c>
      <c r="D62">
        <v>130</v>
      </c>
      <c r="E62">
        <v>231</v>
      </c>
      <c r="F62">
        <v>0</v>
      </c>
      <c r="G62">
        <v>1</v>
      </c>
      <c r="H62">
        <v>146</v>
      </c>
      <c r="I62">
        <v>0</v>
      </c>
      <c r="J62">
        <v>1.8</v>
      </c>
      <c r="K62">
        <v>1</v>
      </c>
      <c r="L62">
        <v>3</v>
      </c>
      <c r="M62">
        <v>3</v>
      </c>
      <c r="N62">
        <v>1</v>
      </c>
      <c r="O62">
        <f>--SUBTOTAL(103,Table1[[#This Row],[age]])</f>
        <v>1</v>
      </c>
      <c r="P62">
        <f>COUNTIFS(Table1[chol],"&gt;"&amp;Table1[[#This Row],[chol]],Table1[Visible = 1],1)+1</f>
        <v>178</v>
      </c>
      <c r="Q62">
        <f>RANK(Table1[[#This Row],[chol]],Table1[chol])</f>
        <v>178</v>
      </c>
      <c r="R62" t="b">
        <f>Table1[[#This Row],[Rank All Rows]]=Table1[[#This Row],[Rank Visible Rows Only]]</f>
        <v>1</v>
      </c>
    </row>
    <row r="63" spans="1:18">
      <c r="A63">
        <v>44</v>
      </c>
      <c r="B63">
        <v>0</v>
      </c>
      <c r="C63">
        <v>2</v>
      </c>
      <c r="D63">
        <v>108</v>
      </c>
      <c r="E63">
        <v>141</v>
      </c>
      <c r="F63">
        <v>0</v>
      </c>
      <c r="G63">
        <v>1</v>
      </c>
      <c r="H63">
        <v>175</v>
      </c>
      <c r="I63">
        <v>0</v>
      </c>
      <c r="J63">
        <v>0.6</v>
      </c>
      <c r="K63">
        <v>1</v>
      </c>
      <c r="L63">
        <v>0</v>
      </c>
      <c r="M63">
        <v>2</v>
      </c>
      <c r="N63">
        <v>1</v>
      </c>
      <c r="O63">
        <f>--SUBTOTAL(103,Table1[[#This Row],[age]])</f>
        <v>1</v>
      </c>
      <c r="P63">
        <f>COUNTIFS(Table1[chol],"&gt;"&amp;Table1[[#This Row],[chol]],Table1[Visible = 1],1)+1</f>
        <v>301</v>
      </c>
      <c r="Q63">
        <f>RANK(Table1[[#This Row],[chol]],Table1[chol])</f>
        <v>301</v>
      </c>
      <c r="R63" t="b">
        <f>Table1[[#This Row],[Rank All Rows]]=Table1[[#This Row],[Rank Visible Rows Only]]</f>
        <v>1</v>
      </c>
    </row>
    <row r="64" spans="1:18">
      <c r="A64">
        <v>63</v>
      </c>
      <c r="B64">
        <v>0</v>
      </c>
      <c r="C64">
        <v>2</v>
      </c>
      <c r="D64">
        <v>135</v>
      </c>
      <c r="E64">
        <v>252</v>
      </c>
      <c r="F64">
        <v>0</v>
      </c>
      <c r="G64">
        <v>0</v>
      </c>
      <c r="H64">
        <v>172</v>
      </c>
      <c r="I64">
        <v>0</v>
      </c>
      <c r="J64">
        <v>0</v>
      </c>
      <c r="K64">
        <v>2</v>
      </c>
      <c r="L64">
        <v>0</v>
      </c>
      <c r="M64">
        <v>2</v>
      </c>
      <c r="N64">
        <v>1</v>
      </c>
      <c r="O64">
        <f>--SUBTOTAL(103,Table1[[#This Row],[age]])</f>
        <v>1</v>
      </c>
      <c r="P64">
        <f>COUNTIFS(Table1[chol],"&gt;"&amp;Table1[[#This Row],[chol]],Table1[Visible = 1],1)+1</f>
        <v>126</v>
      </c>
      <c r="Q64">
        <f>RANK(Table1[[#This Row],[chol]],Table1[chol])</f>
        <v>126</v>
      </c>
      <c r="R64" t="b">
        <f>Table1[[#This Row],[Rank All Rows]]=Table1[[#This Row],[Rank Visible Rows Only]]</f>
        <v>1</v>
      </c>
    </row>
    <row r="65" spans="1:18">
      <c r="A65">
        <v>52</v>
      </c>
      <c r="B65">
        <v>1</v>
      </c>
      <c r="C65">
        <v>1</v>
      </c>
      <c r="D65">
        <v>134</v>
      </c>
      <c r="E65">
        <v>201</v>
      </c>
      <c r="F65">
        <v>0</v>
      </c>
      <c r="G65">
        <v>1</v>
      </c>
      <c r="H65">
        <v>158</v>
      </c>
      <c r="I65">
        <v>0</v>
      </c>
      <c r="J65">
        <v>0.8</v>
      </c>
      <c r="K65">
        <v>2</v>
      </c>
      <c r="L65">
        <v>1</v>
      </c>
      <c r="M65">
        <v>2</v>
      </c>
      <c r="N65">
        <v>1</v>
      </c>
      <c r="O65">
        <f>--SUBTOTAL(103,Table1[[#This Row],[age]])</f>
        <v>1</v>
      </c>
      <c r="P65">
        <f>COUNTIFS(Table1[chol],"&gt;"&amp;Table1[[#This Row],[chol]],Table1[Visible = 1],1)+1</f>
        <v>250</v>
      </c>
      <c r="Q65">
        <f>RANK(Table1[[#This Row],[chol]],Table1[chol])</f>
        <v>250</v>
      </c>
      <c r="R65" t="b">
        <f>Table1[[#This Row],[Rank All Rows]]=Table1[[#This Row],[Rank Visible Rows Only]]</f>
        <v>1</v>
      </c>
    </row>
    <row r="66" spans="1:18">
      <c r="A66">
        <v>48</v>
      </c>
      <c r="B66">
        <v>1</v>
      </c>
      <c r="C66">
        <v>0</v>
      </c>
      <c r="D66">
        <v>122</v>
      </c>
      <c r="E66">
        <v>222</v>
      </c>
      <c r="F66">
        <v>0</v>
      </c>
      <c r="G66">
        <v>0</v>
      </c>
      <c r="H66">
        <v>186</v>
      </c>
      <c r="I66">
        <v>0</v>
      </c>
      <c r="J66">
        <v>0</v>
      </c>
      <c r="K66">
        <v>2</v>
      </c>
      <c r="L66">
        <v>0</v>
      </c>
      <c r="M66">
        <v>2</v>
      </c>
      <c r="N66">
        <v>1</v>
      </c>
      <c r="O66">
        <f>--SUBTOTAL(103,Table1[[#This Row],[age]])</f>
        <v>1</v>
      </c>
      <c r="P66">
        <f>COUNTIFS(Table1[chol],"&gt;"&amp;Table1[[#This Row],[chol]],Table1[Visible = 1],1)+1</f>
        <v>201</v>
      </c>
      <c r="Q66">
        <f>RANK(Table1[[#This Row],[chol]],Table1[chol])</f>
        <v>201</v>
      </c>
      <c r="R66" t="b">
        <f>Table1[[#This Row],[Rank All Rows]]=Table1[[#This Row],[Rank Visible Rows Only]]</f>
        <v>1</v>
      </c>
    </row>
    <row r="67" spans="1:18">
      <c r="A67">
        <v>45</v>
      </c>
      <c r="B67">
        <v>1</v>
      </c>
      <c r="C67">
        <v>0</v>
      </c>
      <c r="D67">
        <v>115</v>
      </c>
      <c r="E67">
        <v>260</v>
      </c>
      <c r="F67">
        <v>0</v>
      </c>
      <c r="G67">
        <v>0</v>
      </c>
      <c r="H67">
        <v>185</v>
      </c>
      <c r="I67">
        <v>0</v>
      </c>
      <c r="J67">
        <v>0</v>
      </c>
      <c r="K67">
        <v>2</v>
      </c>
      <c r="L67">
        <v>0</v>
      </c>
      <c r="M67">
        <v>2</v>
      </c>
      <c r="N67">
        <v>1</v>
      </c>
      <c r="O67">
        <f>--SUBTOTAL(103,Table1[[#This Row],[age]])</f>
        <v>1</v>
      </c>
      <c r="P67">
        <f>COUNTIFS(Table1[chol],"&gt;"&amp;Table1[[#This Row],[chol]],Table1[Visible = 1],1)+1</f>
        <v>107</v>
      </c>
      <c r="Q67">
        <f>RANK(Table1[[#This Row],[chol]],Table1[chol])</f>
        <v>107</v>
      </c>
      <c r="R67" t="b">
        <f>Table1[[#This Row],[Rank All Rows]]=Table1[[#This Row],[Rank Visible Rows Only]]</f>
        <v>1</v>
      </c>
    </row>
    <row r="68" spans="1:18">
      <c r="A68">
        <v>34</v>
      </c>
      <c r="B68">
        <v>1</v>
      </c>
      <c r="C68">
        <v>3</v>
      </c>
      <c r="D68">
        <v>118</v>
      </c>
      <c r="E68">
        <v>182</v>
      </c>
      <c r="F68">
        <v>0</v>
      </c>
      <c r="G68">
        <v>0</v>
      </c>
      <c r="H68">
        <v>174</v>
      </c>
      <c r="I68">
        <v>0</v>
      </c>
      <c r="J68">
        <v>0</v>
      </c>
      <c r="K68">
        <v>2</v>
      </c>
      <c r="L68">
        <v>0</v>
      </c>
      <c r="M68">
        <v>2</v>
      </c>
      <c r="N68">
        <v>1</v>
      </c>
      <c r="O68">
        <f>--SUBTOTAL(103,Table1[[#This Row],[age]])</f>
        <v>1</v>
      </c>
      <c r="P68">
        <f>COUNTIFS(Table1[chol],"&gt;"&amp;Table1[[#This Row],[chol]],Table1[Visible = 1],1)+1</f>
        <v>279</v>
      </c>
      <c r="Q68">
        <f>RANK(Table1[[#This Row],[chol]],Table1[chol])</f>
        <v>279</v>
      </c>
      <c r="R68" t="b">
        <f>Table1[[#This Row],[Rank All Rows]]=Table1[[#This Row],[Rank Visible Rows Only]]</f>
        <v>1</v>
      </c>
    </row>
    <row r="69" spans="1:18">
      <c r="A69">
        <v>57</v>
      </c>
      <c r="B69">
        <v>0</v>
      </c>
      <c r="C69">
        <v>0</v>
      </c>
      <c r="D69">
        <v>128</v>
      </c>
      <c r="E69">
        <v>303</v>
      </c>
      <c r="F69">
        <v>0</v>
      </c>
      <c r="G69">
        <v>0</v>
      </c>
      <c r="H69">
        <v>159</v>
      </c>
      <c r="I69">
        <v>0</v>
      </c>
      <c r="J69">
        <v>0</v>
      </c>
      <c r="K69">
        <v>2</v>
      </c>
      <c r="L69">
        <v>1</v>
      </c>
      <c r="M69">
        <v>2</v>
      </c>
      <c r="N69">
        <v>1</v>
      </c>
      <c r="O69">
        <f>--SUBTOTAL(103,Table1[[#This Row],[age]])</f>
        <v>1</v>
      </c>
      <c r="P69">
        <f>COUNTIFS(Table1[chol],"&gt;"&amp;Table1[[#This Row],[chol]],Table1[Visible = 1],1)+1</f>
        <v>39</v>
      </c>
      <c r="Q69">
        <f>RANK(Table1[[#This Row],[chol]],Table1[chol])</f>
        <v>39</v>
      </c>
      <c r="R69" t="b">
        <f>Table1[[#This Row],[Rank All Rows]]=Table1[[#This Row],[Rank Visible Rows Only]]</f>
        <v>1</v>
      </c>
    </row>
    <row r="70" spans="1:18">
      <c r="A70">
        <v>71</v>
      </c>
      <c r="B70">
        <v>0</v>
      </c>
      <c r="C70">
        <v>2</v>
      </c>
      <c r="D70">
        <v>110</v>
      </c>
      <c r="E70">
        <v>265</v>
      </c>
      <c r="F70">
        <v>1</v>
      </c>
      <c r="G70">
        <v>0</v>
      </c>
      <c r="H70">
        <v>130</v>
      </c>
      <c r="I70">
        <v>0</v>
      </c>
      <c r="J70">
        <v>0</v>
      </c>
      <c r="K70">
        <v>2</v>
      </c>
      <c r="L70">
        <v>1</v>
      </c>
      <c r="M70">
        <v>2</v>
      </c>
      <c r="N70">
        <v>1</v>
      </c>
      <c r="O70">
        <f>--SUBTOTAL(103,Table1[[#This Row],[age]])</f>
        <v>1</v>
      </c>
      <c r="P70">
        <f>COUNTIFS(Table1[chol],"&gt;"&amp;Table1[[#This Row],[chol]],Table1[Visible = 1],1)+1</f>
        <v>97</v>
      </c>
      <c r="Q70">
        <f>RANK(Table1[[#This Row],[chol]],Table1[chol])</f>
        <v>97</v>
      </c>
      <c r="R70" t="b">
        <f>Table1[[#This Row],[Rank All Rows]]=Table1[[#This Row],[Rank Visible Rows Only]]</f>
        <v>1</v>
      </c>
    </row>
    <row r="71" spans="1:18">
      <c r="A71">
        <v>54</v>
      </c>
      <c r="B71">
        <v>1</v>
      </c>
      <c r="C71">
        <v>1</v>
      </c>
      <c r="D71">
        <v>108</v>
      </c>
      <c r="E71">
        <v>309</v>
      </c>
      <c r="F71">
        <v>0</v>
      </c>
      <c r="G71">
        <v>1</v>
      </c>
      <c r="H71">
        <v>156</v>
      </c>
      <c r="I71">
        <v>0</v>
      </c>
      <c r="J71">
        <v>0</v>
      </c>
      <c r="K71">
        <v>2</v>
      </c>
      <c r="L71">
        <v>0</v>
      </c>
      <c r="M71">
        <v>3</v>
      </c>
      <c r="N71">
        <v>1</v>
      </c>
      <c r="O71">
        <f>--SUBTOTAL(103,Table1[[#This Row],[age]])</f>
        <v>1</v>
      </c>
      <c r="P71">
        <f>COUNTIFS(Table1[chol],"&gt;"&amp;Table1[[#This Row],[chol]],Table1[Visible = 1],1)+1</f>
        <v>29</v>
      </c>
      <c r="Q71">
        <f>RANK(Table1[[#This Row],[chol]],Table1[chol])</f>
        <v>29</v>
      </c>
      <c r="R71" t="b">
        <f>Table1[[#This Row],[Rank All Rows]]=Table1[[#This Row],[Rank Visible Rows Only]]</f>
        <v>1</v>
      </c>
    </row>
    <row r="72" spans="1:18">
      <c r="A72">
        <v>52</v>
      </c>
      <c r="B72">
        <v>1</v>
      </c>
      <c r="C72">
        <v>3</v>
      </c>
      <c r="D72">
        <v>118</v>
      </c>
      <c r="E72">
        <v>186</v>
      </c>
      <c r="F72">
        <v>0</v>
      </c>
      <c r="G72">
        <v>0</v>
      </c>
      <c r="H72">
        <v>190</v>
      </c>
      <c r="I72">
        <v>0</v>
      </c>
      <c r="J72">
        <v>0</v>
      </c>
      <c r="K72">
        <v>1</v>
      </c>
      <c r="L72">
        <v>0</v>
      </c>
      <c r="M72">
        <v>1</v>
      </c>
      <c r="N72">
        <v>1</v>
      </c>
      <c r="O72">
        <f>--SUBTOTAL(103,Table1[[#This Row],[age]])</f>
        <v>1</v>
      </c>
      <c r="P72">
        <f>COUNTIFS(Table1[chol],"&gt;"&amp;Table1[[#This Row],[chol]],Table1[Visible = 1],1)+1</f>
        <v>275</v>
      </c>
      <c r="Q72">
        <f>RANK(Table1[[#This Row],[chol]],Table1[chol])</f>
        <v>275</v>
      </c>
      <c r="R72" t="b">
        <f>Table1[[#This Row],[Rank All Rows]]=Table1[[#This Row],[Rank Visible Rows Only]]</f>
        <v>1</v>
      </c>
    </row>
    <row r="73" spans="1:18">
      <c r="A73">
        <v>41</v>
      </c>
      <c r="B73">
        <v>1</v>
      </c>
      <c r="C73">
        <v>1</v>
      </c>
      <c r="D73">
        <v>135</v>
      </c>
      <c r="E73">
        <v>203</v>
      </c>
      <c r="F73">
        <v>0</v>
      </c>
      <c r="G73">
        <v>1</v>
      </c>
      <c r="H73">
        <v>132</v>
      </c>
      <c r="I73">
        <v>0</v>
      </c>
      <c r="J73">
        <v>0</v>
      </c>
      <c r="K73">
        <v>1</v>
      </c>
      <c r="L73">
        <v>0</v>
      </c>
      <c r="M73">
        <v>1</v>
      </c>
      <c r="N73">
        <v>1</v>
      </c>
      <c r="O73">
        <f>--SUBTOTAL(103,Table1[[#This Row],[age]])</f>
        <v>1</v>
      </c>
      <c r="P73">
        <f>COUNTIFS(Table1[chol],"&gt;"&amp;Table1[[#This Row],[chol]],Table1[Visible = 1],1)+1</f>
        <v>247</v>
      </c>
      <c r="Q73">
        <f>RANK(Table1[[#This Row],[chol]],Table1[chol])</f>
        <v>247</v>
      </c>
      <c r="R73" t="b">
        <f>Table1[[#This Row],[Rank All Rows]]=Table1[[#This Row],[Rank Visible Rows Only]]</f>
        <v>1</v>
      </c>
    </row>
    <row r="74" spans="1:18">
      <c r="A74">
        <v>58</v>
      </c>
      <c r="B74">
        <v>1</v>
      </c>
      <c r="C74">
        <v>2</v>
      </c>
      <c r="D74">
        <v>140</v>
      </c>
      <c r="E74">
        <v>211</v>
      </c>
      <c r="F74">
        <v>1</v>
      </c>
      <c r="G74">
        <v>0</v>
      </c>
      <c r="H74">
        <v>165</v>
      </c>
      <c r="I74">
        <v>0</v>
      </c>
      <c r="J74">
        <v>0</v>
      </c>
      <c r="K74">
        <v>2</v>
      </c>
      <c r="L74">
        <v>0</v>
      </c>
      <c r="M74">
        <v>2</v>
      </c>
      <c r="N74">
        <v>1</v>
      </c>
      <c r="O74">
        <f>--SUBTOTAL(103,Table1[[#This Row],[age]])</f>
        <v>1</v>
      </c>
      <c r="P74">
        <f>COUNTIFS(Table1[chol],"&gt;"&amp;Table1[[#This Row],[chol]],Table1[Visible = 1],1)+1</f>
        <v>226</v>
      </c>
      <c r="Q74">
        <f>RANK(Table1[[#This Row],[chol]],Table1[chol])</f>
        <v>226</v>
      </c>
      <c r="R74" t="b">
        <f>Table1[[#This Row],[Rank All Rows]]=Table1[[#This Row],[Rank Visible Rows Only]]</f>
        <v>1</v>
      </c>
    </row>
    <row r="75" spans="1:18">
      <c r="A75">
        <v>35</v>
      </c>
      <c r="B75">
        <v>0</v>
      </c>
      <c r="C75">
        <v>0</v>
      </c>
      <c r="D75">
        <v>138</v>
      </c>
      <c r="E75">
        <v>183</v>
      </c>
      <c r="F75">
        <v>0</v>
      </c>
      <c r="G75">
        <v>1</v>
      </c>
      <c r="H75">
        <v>182</v>
      </c>
      <c r="I75">
        <v>0</v>
      </c>
      <c r="J75">
        <v>1.4</v>
      </c>
      <c r="K75">
        <v>2</v>
      </c>
      <c r="L75">
        <v>0</v>
      </c>
      <c r="M75">
        <v>2</v>
      </c>
      <c r="N75">
        <v>1</v>
      </c>
      <c r="O75">
        <f>--SUBTOTAL(103,Table1[[#This Row],[age]])</f>
        <v>1</v>
      </c>
      <c r="P75">
        <f>COUNTIFS(Table1[chol],"&gt;"&amp;Table1[[#This Row],[chol]],Table1[Visible = 1],1)+1</f>
        <v>278</v>
      </c>
      <c r="Q75">
        <f>RANK(Table1[[#This Row],[chol]],Table1[chol])</f>
        <v>278</v>
      </c>
      <c r="R75" t="b">
        <f>Table1[[#This Row],[Rank All Rows]]=Table1[[#This Row],[Rank Visible Rows Only]]</f>
        <v>1</v>
      </c>
    </row>
    <row r="76" spans="1:18">
      <c r="A76">
        <v>51</v>
      </c>
      <c r="B76">
        <v>1</v>
      </c>
      <c r="C76">
        <v>2</v>
      </c>
      <c r="D76">
        <v>100</v>
      </c>
      <c r="E76">
        <v>222</v>
      </c>
      <c r="F76">
        <v>0</v>
      </c>
      <c r="G76">
        <v>1</v>
      </c>
      <c r="H76">
        <v>143</v>
      </c>
      <c r="I76">
        <v>1</v>
      </c>
      <c r="J76">
        <v>1.2</v>
      </c>
      <c r="K76">
        <v>1</v>
      </c>
      <c r="L76">
        <v>0</v>
      </c>
      <c r="M76">
        <v>2</v>
      </c>
      <c r="N76">
        <v>1</v>
      </c>
      <c r="O76">
        <f>--SUBTOTAL(103,Table1[[#This Row],[age]])</f>
        <v>1</v>
      </c>
      <c r="P76">
        <f>COUNTIFS(Table1[chol],"&gt;"&amp;Table1[[#This Row],[chol]],Table1[Visible = 1],1)+1</f>
        <v>201</v>
      </c>
      <c r="Q76">
        <f>RANK(Table1[[#This Row],[chol]],Table1[chol])</f>
        <v>201</v>
      </c>
      <c r="R76" t="b">
        <f>Table1[[#This Row],[Rank All Rows]]=Table1[[#This Row],[Rank Visible Rows Only]]</f>
        <v>1</v>
      </c>
    </row>
    <row r="77" spans="1:18">
      <c r="A77">
        <v>45</v>
      </c>
      <c r="B77">
        <v>0</v>
      </c>
      <c r="C77">
        <v>1</v>
      </c>
      <c r="D77">
        <v>130</v>
      </c>
      <c r="E77">
        <v>234</v>
      </c>
      <c r="F77">
        <v>0</v>
      </c>
      <c r="G77">
        <v>0</v>
      </c>
      <c r="H77">
        <v>175</v>
      </c>
      <c r="I77">
        <v>0</v>
      </c>
      <c r="J77">
        <v>0.6</v>
      </c>
      <c r="K77">
        <v>1</v>
      </c>
      <c r="L77">
        <v>0</v>
      </c>
      <c r="M77">
        <v>2</v>
      </c>
      <c r="N77">
        <v>1</v>
      </c>
      <c r="O77">
        <f>--SUBTOTAL(103,Table1[[#This Row],[age]])</f>
        <v>1</v>
      </c>
      <c r="P77">
        <f>COUNTIFS(Table1[chol],"&gt;"&amp;Table1[[#This Row],[chol]],Table1[Visible = 1],1)+1</f>
        <v>166</v>
      </c>
      <c r="Q77">
        <f>RANK(Table1[[#This Row],[chol]],Table1[chol])</f>
        <v>166</v>
      </c>
      <c r="R77" t="b">
        <f>Table1[[#This Row],[Rank All Rows]]=Table1[[#This Row],[Rank Visible Rows Only]]</f>
        <v>1</v>
      </c>
    </row>
    <row r="78" spans="1:18">
      <c r="A78">
        <v>44</v>
      </c>
      <c r="B78">
        <v>1</v>
      </c>
      <c r="C78">
        <v>1</v>
      </c>
      <c r="D78">
        <v>120</v>
      </c>
      <c r="E78">
        <v>220</v>
      </c>
      <c r="F78">
        <v>0</v>
      </c>
      <c r="G78">
        <v>1</v>
      </c>
      <c r="H78">
        <v>170</v>
      </c>
      <c r="I78">
        <v>0</v>
      </c>
      <c r="J78">
        <v>0</v>
      </c>
      <c r="K78">
        <v>2</v>
      </c>
      <c r="L78">
        <v>0</v>
      </c>
      <c r="M78">
        <v>2</v>
      </c>
      <c r="N78">
        <v>1</v>
      </c>
      <c r="O78">
        <f>--SUBTOTAL(103,Table1[[#This Row],[age]])</f>
        <v>1</v>
      </c>
      <c r="P78">
        <f>COUNTIFS(Table1[chol],"&gt;"&amp;Table1[[#This Row],[chol]],Table1[Visible = 1],1)+1</f>
        <v>205</v>
      </c>
      <c r="Q78">
        <f>RANK(Table1[[#This Row],[chol]],Table1[chol])</f>
        <v>205</v>
      </c>
      <c r="R78" t="b">
        <f>Table1[[#This Row],[Rank All Rows]]=Table1[[#This Row],[Rank Visible Rows Only]]</f>
        <v>1</v>
      </c>
    </row>
    <row r="79" spans="1:18">
      <c r="A79">
        <v>62</v>
      </c>
      <c r="B79">
        <v>0</v>
      </c>
      <c r="C79">
        <v>0</v>
      </c>
      <c r="D79">
        <v>124</v>
      </c>
      <c r="E79">
        <v>209</v>
      </c>
      <c r="F79">
        <v>0</v>
      </c>
      <c r="G79">
        <v>1</v>
      </c>
      <c r="H79">
        <v>163</v>
      </c>
      <c r="I79">
        <v>0</v>
      </c>
      <c r="J79">
        <v>0</v>
      </c>
      <c r="K79">
        <v>2</v>
      </c>
      <c r="L79">
        <v>0</v>
      </c>
      <c r="M79">
        <v>2</v>
      </c>
      <c r="N79">
        <v>1</v>
      </c>
      <c r="O79">
        <f>--SUBTOTAL(103,Table1[[#This Row],[age]])</f>
        <v>1</v>
      </c>
      <c r="P79">
        <f>COUNTIFS(Table1[chol],"&gt;"&amp;Table1[[#This Row],[chol]],Table1[Visible = 1],1)+1</f>
        <v>231</v>
      </c>
      <c r="Q79">
        <f>RANK(Table1[[#This Row],[chol]],Table1[chol])</f>
        <v>231</v>
      </c>
      <c r="R79" t="b">
        <f>Table1[[#This Row],[Rank All Rows]]=Table1[[#This Row],[Rank Visible Rows Only]]</f>
        <v>1</v>
      </c>
    </row>
    <row r="80" spans="1:18">
      <c r="A80">
        <v>54</v>
      </c>
      <c r="B80">
        <v>1</v>
      </c>
      <c r="C80">
        <v>2</v>
      </c>
      <c r="D80">
        <v>120</v>
      </c>
      <c r="E80">
        <v>258</v>
      </c>
      <c r="F80">
        <v>0</v>
      </c>
      <c r="G80">
        <v>0</v>
      </c>
      <c r="H80">
        <v>147</v>
      </c>
      <c r="I80">
        <v>0</v>
      </c>
      <c r="J80">
        <v>0.4</v>
      </c>
      <c r="K80">
        <v>1</v>
      </c>
      <c r="L80">
        <v>0</v>
      </c>
      <c r="M80">
        <v>3</v>
      </c>
      <c r="N80">
        <v>1</v>
      </c>
      <c r="O80">
        <f>--SUBTOTAL(103,Table1[[#This Row],[age]])</f>
        <v>1</v>
      </c>
      <c r="P80">
        <f>COUNTIFS(Table1[chol],"&gt;"&amp;Table1[[#This Row],[chol]],Table1[Visible = 1],1)+1</f>
        <v>110</v>
      </c>
      <c r="Q80">
        <f>RANK(Table1[[#This Row],[chol]],Table1[chol])</f>
        <v>110</v>
      </c>
      <c r="R80" t="b">
        <f>Table1[[#This Row],[Rank All Rows]]=Table1[[#This Row],[Rank Visible Rows Only]]</f>
        <v>1</v>
      </c>
    </row>
    <row r="81" spans="1:18">
      <c r="A81">
        <v>51</v>
      </c>
      <c r="B81">
        <v>1</v>
      </c>
      <c r="C81">
        <v>2</v>
      </c>
      <c r="D81">
        <v>94</v>
      </c>
      <c r="E81">
        <v>227</v>
      </c>
      <c r="F81">
        <v>0</v>
      </c>
      <c r="G81">
        <v>1</v>
      </c>
      <c r="H81">
        <v>154</v>
      </c>
      <c r="I81">
        <v>1</v>
      </c>
      <c r="J81">
        <v>0</v>
      </c>
      <c r="K81">
        <v>2</v>
      </c>
      <c r="L81">
        <v>1</v>
      </c>
      <c r="M81">
        <v>3</v>
      </c>
      <c r="N81">
        <v>1</v>
      </c>
      <c r="O81">
        <f>--SUBTOTAL(103,Table1[[#This Row],[age]])</f>
        <v>1</v>
      </c>
      <c r="P81">
        <f>COUNTIFS(Table1[chol],"&gt;"&amp;Table1[[#This Row],[chol]],Table1[Visible = 1],1)+1</f>
        <v>189</v>
      </c>
      <c r="Q81">
        <f>RANK(Table1[[#This Row],[chol]],Table1[chol])</f>
        <v>189</v>
      </c>
      <c r="R81" t="b">
        <f>Table1[[#This Row],[Rank All Rows]]=Table1[[#This Row],[Rank Visible Rows Only]]</f>
        <v>1</v>
      </c>
    </row>
    <row r="82" spans="1:18">
      <c r="A82">
        <v>29</v>
      </c>
      <c r="B82">
        <v>1</v>
      </c>
      <c r="C82">
        <v>1</v>
      </c>
      <c r="D82">
        <v>130</v>
      </c>
      <c r="E82">
        <v>204</v>
      </c>
      <c r="F82">
        <v>0</v>
      </c>
      <c r="G82">
        <v>0</v>
      </c>
      <c r="H82">
        <v>202</v>
      </c>
      <c r="I82">
        <v>0</v>
      </c>
      <c r="J82">
        <v>0</v>
      </c>
      <c r="K82">
        <v>2</v>
      </c>
      <c r="L82">
        <v>0</v>
      </c>
      <c r="M82">
        <v>2</v>
      </c>
      <c r="N82">
        <v>1</v>
      </c>
      <c r="O82">
        <f>--SUBTOTAL(103,Table1[[#This Row],[age]])</f>
        <v>1</v>
      </c>
      <c r="P82">
        <f>COUNTIFS(Table1[chol],"&gt;"&amp;Table1[[#This Row],[chol]],Table1[Visible = 1],1)+1</f>
        <v>241</v>
      </c>
      <c r="Q82">
        <f>RANK(Table1[[#This Row],[chol]],Table1[chol])</f>
        <v>241</v>
      </c>
      <c r="R82" t="b">
        <f>Table1[[#This Row],[Rank All Rows]]=Table1[[#This Row],[Rank Visible Rows Only]]</f>
        <v>1</v>
      </c>
    </row>
    <row r="83" spans="1:18">
      <c r="A83">
        <v>51</v>
      </c>
      <c r="B83">
        <v>1</v>
      </c>
      <c r="C83">
        <v>0</v>
      </c>
      <c r="D83">
        <v>140</v>
      </c>
      <c r="E83">
        <v>261</v>
      </c>
      <c r="F83">
        <v>0</v>
      </c>
      <c r="G83">
        <v>0</v>
      </c>
      <c r="H83">
        <v>186</v>
      </c>
      <c r="I83">
        <v>1</v>
      </c>
      <c r="J83">
        <v>0</v>
      </c>
      <c r="K83">
        <v>2</v>
      </c>
      <c r="L83">
        <v>0</v>
      </c>
      <c r="M83">
        <v>2</v>
      </c>
      <c r="N83">
        <v>1</v>
      </c>
      <c r="O83">
        <f>--SUBTOTAL(103,Table1[[#This Row],[age]])</f>
        <v>1</v>
      </c>
      <c r="P83">
        <f>COUNTIFS(Table1[chol],"&gt;"&amp;Table1[[#This Row],[chol]],Table1[Visible = 1],1)+1</f>
        <v>105</v>
      </c>
      <c r="Q83">
        <f>RANK(Table1[[#This Row],[chol]],Table1[chol])</f>
        <v>105</v>
      </c>
      <c r="R83" t="b">
        <f>Table1[[#This Row],[Rank All Rows]]=Table1[[#This Row],[Rank Visible Rows Only]]</f>
        <v>1</v>
      </c>
    </row>
    <row r="84" spans="1:18">
      <c r="A84">
        <v>43</v>
      </c>
      <c r="B84">
        <v>0</v>
      </c>
      <c r="C84">
        <v>2</v>
      </c>
      <c r="D84">
        <v>122</v>
      </c>
      <c r="E84">
        <v>213</v>
      </c>
      <c r="F84">
        <v>0</v>
      </c>
      <c r="G84">
        <v>1</v>
      </c>
      <c r="H84">
        <v>165</v>
      </c>
      <c r="I84">
        <v>0</v>
      </c>
      <c r="J84">
        <v>0.2</v>
      </c>
      <c r="K84">
        <v>1</v>
      </c>
      <c r="L84">
        <v>0</v>
      </c>
      <c r="M84">
        <v>2</v>
      </c>
      <c r="N84">
        <v>1</v>
      </c>
      <c r="O84">
        <f>--SUBTOTAL(103,Table1[[#This Row],[age]])</f>
        <v>1</v>
      </c>
      <c r="P84">
        <f>COUNTIFS(Table1[chol],"&gt;"&amp;Table1[[#This Row],[chol]],Table1[Visible = 1],1)+1</f>
        <v>219</v>
      </c>
      <c r="Q84">
        <f>RANK(Table1[[#This Row],[chol]],Table1[chol])</f>
        <v>219</v>
      </c>
      <c r="R84" t="b">
        <f>Table1[[#This Row],[Rank All Rows]]=Table1[[#This Row],[Rank Visible Rows Only]]</f>
        <v>1</v>
      </c>
    </row>
    <row r="85" spans="1:18">
      <c r="A85">
        <v>55</v>
      </c>
      <c r="B85">
        <v>0</v>
      </c>
      <c r="C85">
        <v>1</v>
      </c>
      <c r="D85">
        <v>135</v>
      </c>
      <c r="E85">
        <v>250</v>
      </c>
      <c r="F85">
        <v>0</v>
      </c>
      <c r="G85">
        <v>0</v>
      </c>
      <c r="H85">
        <v>161</v>
      </c>
      <c r="I85">
        <v>0</v>
      </c>
      <c r="J85">
        <v>1.4</v>
      </c>
      <c r="K85">
        <v>1</v>
      </c>
      <c r="L85">
        <v>0</v>
      </c>
      <c r="M85">
        <v>2</v>
      </c>
      <c r="N85">
        <v>1</v>
      </c>
      <c r="O85">
        <f>--SUBTOTAL(103,Table1[[#This Row],[age]])</f>
        <v>1</v>
      </c>
      <c r="P85">
        <f>COUNTIFS(Table1[chol],"&gt;"&amp;Table1[[#This Row],[chol]],Table1[Visible = 1],1)+1</f>
        <v>127</v>
      </c>
      <c r="Q85">
        <f>RANK(Table1[[#This Row],[chol]],Table1[chol])</f>
        <v>127</v>
      </c>
      <c r="R85" t="b">
        <f>Table1[[#This Row],[Rank All Rows]]=Table1[[#This Row],[Rank Visible Rows Only]]</f>
        <v>1</v>
      </c>
    </row>
    <row r="86" spans="1:18">
      <c r="A86">
        <v>51</v>
      </c>
      <c r="B86">
        <v>1</v>
      </c>
      <c r="C86">
        <v>2</v>
      </c>
      <c r="D86">
        <v>125</v>
      </c>
      <c r="E86">
        <v>245</v>
      </c>
      <c r="F86">
        <v>1</v>
      </c>
      <c r="G86">
        <v>0</v>
      </c>
      <c r="H86">
        <v>166</v>
      </c>
      <c r="I86">
        <v>0</v>
      </c>
      <c r="J86">
        <v>2.4</v>
      </c>
      <c r="K86">
        <v>1</v>
      </c>
      <c r="L86">
        <v>0</v>
      </c>
      <c r="M86">
        <v>2</v>
      </c>
      <c r="N86">
        <v>1</v>
      </c>
      <c r="O86">
        <f>--SUBTOTAL(103,Table1[[#This Row],[age]])</f>
        <v>1</v>
      </c>
      <c r="P86">
        <f>COUNTIFS(Table1[chol],"&gt;"&amp;Table1[[#This Row],[chol]],Table1[Visible = 1],1)+1</f>
        <v>140</v>
      </c>
      <c r="Q86">
        <f>RANK(Table1[[#This Row],[chol]],Table1[chol])</f>
        <v>140</v>
      </c>
      <c r="R86" t="b">
        <f>Table1[[#This Row],[Rank All Rows]]=Table1[[#This Row],[Rank Visible Rows Only]]</f>
        <v>1</v>
      </c>
    </row>
    <row r="87" spans="1:18">
      <c r="A87">
        <v>59</v>
      </c>
      <c r="B87">
        <v>1</v>
      </c>
      <c r="C87">
        <v>1</v>
      </c>
      <c r="D87">
        <v>140</v>
      </c>
      <c r="E87">
        <v>221</v>
      </c>
      <c r="F87">
        <v>0</v>
      </c>
      <c r="G87">
        <v>1</v>
      </c>
      <c r="H87">
        <v>164</v>
      </c>
      <c r="I87">
        <v>1</v>
      </c>
      <c r="J87">
        <v>0</v>
      </c>
      <c r="K87">
        <v>2</v>
      </c>
      <c r="L87">
        <v>0</v>
      </c>
      <c r="M87">
        <v>2</v>
      </c>
      <c r="N87">
        <v>1</v>
      </c>
      <c r="O87">
        <f>--SUBTOTAL(103,Table1[[#This Row],[age]])</f>
        <v>1</v>
      </c>
      <c r="P87">
        <f>COUNTIFS(Table1[chol],"&gt;"&amp;Table1[[#This Row],[chol]],Table1[Visible = 1],1)+1</f>
        <v>203</v>
      </c>
      <c r="Q87">
        <f>RANK(Table1[[#This Row],[chol]],Table1[chol])</f>
        <v>203</v>
      </c>
      <c r="R87" t="b">
        <f>Table1[[#This Row],[Rank All Rows]]=Table1[[#This Row],[Rank Visible Rows Only]]</f>
        <v>1</v>
      </c>
    </row>
    <row r="88" spans="1:18">
      <c r="A88">
        <v>52</v>
      </c>
      <c r="B88">
        <v>1</v>
      </c>
      <c r="C88">
        <v>1</v>
      </c>
      <c r="D88">
        <v>128</v>
      </c>
      <c r="E88">
        <v>205</v>
      </c>
      <c r="F88">
        <v>1</v>
      </c>
      <c r="G88">
        <v>1</v>
      </c>
      <c r="H88">
        <v>184</v>
      </c>
      <c r="I88">
        <v>0</v>
      </c>
      <c r="J88">
        <v>0</v>
      </c>
      <c r="K88">
        <v>2</v>
      </c>
      <c r="L88">
        <v>0</v>
      </c>
      <c r="M88">
        <v>2</v>
      </c>
      <c r="N88">
        <v>1</v>
      </c>
      <c r="O88">
        <f>--SUBTOTAL(103,Table1[[#This Row],[age]])</f>
        <v>1</v>
      </c>
      <c r="P88">
        <f>COUNTIFS(Table1[chol],"&gt;"&amp;Table1[[#This Row],[chol]],Table1[Visible = 1],1)+1</f>
        <v>239</v>
      </c>
      <c r="Q88">
        <f>RANK(Table1[[#This Row],[chol]],Table1[chol])</f>
        <v>239</v>
      </c>
      <c r="R88" t="b">
        <f>Table1[[#This Row],[Rank All Rows]]=Table1[[#This Row],[Rank Visible Rows Only]]</f>
        <v>1</v>
      </c>
    </row>
    <row r="89" spans="1:18">
      <c r="A89">
        <v>58</v>
      </c>
      <c r="B89">
        <v>1</v>
      </c>
      <c r="C89">
        <v>2</v>
      </c>
      <c r="D89">
        <v>105</v>
      </c>
      <c r="E89">
        <v>240</v>
      </c>
      <c r="F89">
        <v>0</v>
      </c>
      <c r="G89">
        <v>0</v>
      </c>
      <c r="H89">
        <v>154</v>
      </c>
      <c r="I89">
        <v>1</v>
      </c>
      <c r="J89">
        <v>0.6</v>
      </c>
      <c r="K89">
        <v>1</v>
      </c>
      <c r="L89">
        <v>0</v>
      </c>
      <c r="M89">
        <v>3</v>
      </c>
      <c r="N89">
        <v>1</v>
      </c>
      <c r="O89">
        <f>--SUBTOTAL(103,Table1[[#This Row],[age]])</f>
        <v>1</v>
      </c>
      <c r="P89">
        <f>COUNTIFS(Table1[chol],"&gt;"&amp;Table1[[#This Row],[chol]],Table1[Visible = 1],1)+1</f>
        <v>152</v>
      </c>
      <c r="Q89">
        <f>RANK(Table1[[#This Row],[chol]],Table1[chol])</f>
        <v>152</v>
      </c>
      <c r="R89" t="b">
        <f>Table1[[#This Row],[Rank All Rows]]=Table1[[#This Row],[Rank Visible Rows Only]]</f>
        <v>1</v>
      </c>
    </row>
    <row r="90" spans="1:18">
      <c r="A90">
        <v>41</v>
      </c>
      <c r="B90">
        <v>1</v>
      </c>
      <c r="C90">
        <v>2</v>
      </c>
      <c r="D90">
        <v>112</v>
      </c>
      <c r="E90">
        <v>250</v>
      </c>
      <c r="F90">
        <v>0</v>
      </c>
      <c r="G90">
        <v>1</v>
      </c>
      <c r="H90">
        <v>179</v>
      </c>
      <c r="I90">
        <v>0</v>
      </c>
      <c r="J90">
        <v>0</v>
      </c>
      <c r="K90">
        <v>2</v>
      </c>
      <c r="L90">
        <v>0</v>
      </c>
      <c r="M90">
        <v>2</v>
      </c>
      <c r="N90">
        <v>1</v>
      </c>
      <c r="O90">
        <f>--SUBTOTAL(103,Table1[[#This Row],[age]])</f>
        <v>1</v>
      </c>
      <c r="P90">
        <f>COUNTIFS(Table1[chol],"&gt;"&amp;Table1[[#This Row],[chol]],Table1[Visible = 1],1)+1</f>
        <v>127</v>
      </c>
      <c r="Q90">
        <f>RANK(Table1[[#This Row],[chol]],Table1[chol])</f>
        <v>127</v>
      </c>
      <c r="R90" t="b">
        <f>Table1[[#This Row],[Rank All Rows]]=Table1[[#This Row],[Rank Visible Rows Only]]</f>
        <v>1</v>
      </c>
    </row>
    <row r="91" spans="1:18">
      <c r="A91">
        <v>45</v>
      </c>
      <c r="B91">
        <v>1</v>
      </c>
      <c r="C91">
        <v>1</v>
      </c>
      <c r="D91">
        <v>128</v>
      </c>
      <c r="E91">
        <v>308</v>
      </c>
      <c r="F91">
        <v>0</v>
      </c>
      <c r="G91">
        <v>0</v>
      </c>
      <c r="H91">
        <v>170</v>
      </c>
      <c r="I91">
        <v>0</v>
      </c>
      <c r="J91">
        <v>0</v>
      </c>
      <c r="K91">
        <v>2</v>
      </c>
      <c r="L91">
        <v>0</v>
      </c>
      <c r="M91">
        <v>2</v>
      </c>
      <c r="N91">
        <v>1</v>
      </c>
      <c r="O91">
        <f>--SUBTOTAL(103,Table1[[#This Row],[age]])</f>
        <v>1</v>
      </c>
      <c r="P91">
        <f>COUNTIFS(Table1[chol],"&gt;"&amp;Table1[[#This Row],[chol]],Table1[Visible = 1],1)+1</f>
        <v>32</v>
      </c>
      <c r="Q91">
        <f>RANK(Table1[[#This Row],[chol]],Table1[chol])</f>
        <v>32</v>
      </c>
      <c r="R91" t="b">
        <f>Table1[[#This Row],[Rank All Rows]]=Table1[[#This Row],[Rank Visible Rows Only]]</f>
        <v>1</v>
      </c>
    </row>
    <row r="92" spans="1:18">
      <c r="A92">
        <v>60</v>
      </c>
      <c r="B92">
        <v>0</v>
      </c>
      <c r="C92">
        <v>2</v>
      </c>
      <c r="D92">
        <v>102</v>
      </c>
      <c r="E92">
        <v>318</v>
      </c>
      <c r="F92">
        <v>0</v>
      </c>
      <c r="G92">
        <v>1</v>
      </c>
      <c r="H92">
        <v>160</v>
      </c>
      <c r="I92">
        <v>0</v>
      </c>
      <c r="J92">
        <v>0</v>
      </c>
      <c r="K92">
        <v>2</v>
      </c>
      <c r="L92">
        <v>1</v>
      </c>
      <c r="M92">
        <v>2</v>
      </c>
      <c r="N92">
        <v>1</v>
      </c>
      <c r="O92">
        <f>--SUBTOTAL(103,Table1[[#This Row],[age]])</f>
        <v>1</v>
      </c>
      <c r="P92">
        <f>COUNTIFS(Table1[chol],"&gt;"&amp;Table1[[#This Row],[chol]],Table1[Visible = 1],1)+1</f>
        <v>23</v>
      </c>
      <c r="Q92">
        <f>RANK(Table1[[#This Row],[chol]],Table1[chol])</f>
        <v>23</v>
      </c>
      <c r="R92" t="b">
        <f>Table1[[#This Row],[Rank All Rows]]=Table1[[#This Row],[Rank Visible Rows Only]]</f>
        <v>1</v>
      </c>
    </row>
    <row r="93" spans="1:18">
      <c r="A93">
        <v>52</v>
      </c>
      <c r="B93">
        <v>1</v>
      </c>
      <c r="C93">
        <v>3</v>
      </c>
      <c r="D93">
        <v>152</v>
      </c>
      <c r="E93">
        <v>298</v>
      </c>
      <c r="F93">
        <v>1</v>
      </c>
      <c r="G93">
        <v>1</v>
      </c>
      <c r="H93">
        <v>178</v>
      </c>
      <c r="I93">
        <v>0</v>
      </c>
      <c r="J93">
        <v>1.2</v>
      </c>
      <c r="K93">
        <v>1</v>
      </c>
      <c r="L93">
        <v>0</v>
      </c>
      <c r="M93">
        <v>3</v>
      </c>
      <c r="N93">
        <v>1</v>
      </c>
      <c r="O93">
        <f>--SUBTOTAL(103,Table1[[#This Row],[age]])</f>
        <v>1</v>
      </c>
      <c r="P93">
        <f>COUNTIFS(Table1[chol],"&gt;"&amp;Table1[[#This Row],[chol]],Table1[Visible = 1],1)+1</f>
        <v>47</v>
      </c>
      <c r="Q93">
        <f>RANK(Table1[[#This Row],[chol]],Table1[chol])</f>
        <v>47</v>
      </c>
      <c r="R93" t="b">
        <f>Table1[[#This Row],[Rank All Rows]]=Table1[[#This Row],[Rank Visible Rows Only]]</f>
        <v>1</v>
      </c>
    </row>
    <row r="94" spans="1:18">
      <c r="A94">
        <v>42</v>
      </c>
      <c r="B94">
        <v>0</v>
      </c>
      <c r="C94">
        <v>0</v>
      </c>
      <c r="D94">
        <v>102</v>
      </c>
      <c r="E94">
        <v>265</v>
      </c>
      <c r="F94">
        <v>0</v>
      </c>
      <c r="G94">
        <v>0</v>
      </c>
      <c r="H94">
        <v>122</v>
      </c>
      <c r="I94">
        <v>0</v>
      </c>
      <c r="J94">
        <v>0.6</v>
      </c>
      <c r="K94">
        <v>1</v>
      </c>
      <c r="L94">
        <v>0</v>
      </c>
      <c r="M94">
        <v>2</v>
      </c>
      <c r="N94">
        <v>1</v>
      </c>
      <c r="O94">
        <f>--SUBTOTAL(103,Table1[[#This Row],[age]])</f>
        <v>1</v>
      </c>
      <c r="P94">
        <f>COUNTIFS(Table1[chol],"&gt;"&amp;Table1[[#This Row],[chol]],Table1[Visible = 1],1)+1</f>
        <v>97</v>
      </c>
      <c r="Q94">
        <f>RANK(Table1[[#This Row],[chol]],Table1[chol])</f>
        <v>97</v>
      </c>
      <c r="R94" t="b">
        <f>Table1[[#This Row],[Rank All Rows]]=Table1[[#This Row],[Rank Visible Rows Only]]</f>
        <v>1</v>
      </c>
    </row>
    <row r="95" spans="1:18">
      <c r="A95">
        <v>67</v>
      </c>
      <c r="B95">
        <v>0</v>
      </c>
      <c r="C95">
        <v>2</v>
      </c>
      <c r="D95">
        <v>115</v>
      </c>
      <c r="E95">
        <v>564</v>
      </c>
      <c r="F95">
        <v>0</v>
      </c>
      <c r="G95">
        <v>0</v>
      </c>
      <c r="H95">
        <v>160</v>
      </c>
      <c r="I95">
        <v>0</v>
      </c>
      <c r="J95">
        <v>1.6</v>
      </c>
      <c r="K95">
        <v>1</v>
      </c>
      <c r="L95">
        <v>0</v>
      </c>
      <c r="M95">
        <v>3</v>
      </c>
      <c r="N95">
        <v>1</v>
      </c>
      <c r="O95">
        <f>--SUBTOTAL(103,Table1[[#This Row],[age]])</f>
        <v>1</v>
      </c>
      <c r="P95">
        <f>COUNTIFS(Table1[chol],"&gt;"&amp;Table1[[#This Row],[chol]],Table1[Visible = 1],1)+1</f>
        <v>1</v>
      </c>
      <c r="Q95">
        <f>RANK(Table1[[#This Row],[chol]],Table1[chol])</f>
        <v>1</v>
      </c>
      <c r="R95" t="b">
        <f>Table1[[#This Row],[Rank All Rows]]=Table1[[#This Row],[Rank Visible Rows Only]]</f>
        <v>1</v>
      </c>
    </row>
    <row r="96" spans="1:18">
      <c r="A96">
        <v>68</v>
      </c>
      <c r="B96">
        <v>1</v>
      </c>
      <c r="C96">
        <v>2</v>
      </c>
      <c r="D96">
        <v>118</v>
      </c>
      <c r="E96">
        <v>277</v>
      </c>
      <c r="F96">
        <v>0</v>
      </c>
      <c r="G96">
        <v>1</v>
      </c>
      <c r="H96">
        <v>151</v>
      </c>
      <c r="I96">
        <v>0</v>
      </c>
      <c r="J96">
        <v>1</v>
      </c>
      <c r="K96">
        <v>2</v>
      </c>
      <c r="L96">
        <v>1</v>
      </c>
      <c r="M96">
        <v>3</v>
      </c>
      <c r="N96">
        <v>1</v>
      </c>
      <c r="O96">
        <f>--SUBTOTAL(103,Table1[[#This Row],[age]])</f>
        <v>1</v>
      </c>
      <c r="P96">
        <f>COUNTIFS(Table1[chol],"&gt;"&amp;Table1[[#This Row],[chol]],Table1[Visible = 1],1)+1</f>
        <v>72</v>
      </c>
      <c r="Q96">
        <f>RANK(Table1[[#This Row],[chol]],Table1[chol])</f>
        <v>72</v>
      </c>
      <c r="R96" t="b">
        <f>Table1[[#This Row],[Rank All Rows]]=Table1[[#This Row],[Rank Visible Rows Only]]</f>
        <v>1</v>
      </c>
    </row>
    <row r="97" spans="1:18">
      <c r="A97">
        <v>46</v>
      </c>
      <c r="B97">
        <v>1</v>
      </c>
      <c r="C97">
        <v>1</v>
      </c>
      <c r="D97">
        <v>101</v>
      </c>
      <c r="E97">
        <v>197</v>
      </c>
      <c r="F97">
        <v>1</v>
      </c>
      <c r="G97">
        <v>1</v>
      </c>
      <c r="H97">
        <v>156</v>
      </c>
      <c r="I97">
        <v>0</v>
      </c>
      <c r="J97">
        <v>0</v>
      </c>
      <c r="K97">
        <v>2</v>
      </c>
      <c r="L97">
        <v>0</v>
      </c>
      <c r="M97">
        <v>3</v>
      </c>
      <c r="N97">
        <v>1</v>
      </c>
      <c r="O97">
        <f>--SUBTOTAL(103,Table1[[#This Row],[age]])</f>
        <v>1</v>
      </c>
      <c r="P97">
        <f>COUNTIFS(Table1[chol],"&gt;"&amp;Table1[[#This Row],[chol]],Table1[Visible = 1],1)+1</f>
        <v>259</v>
      </c>
      <c r="Q97">
        <f>RANK(Table1[[#This Row],[chol]],Table1[chol])</f>
        <v>259</v>
      </c>
      <c r="R97" t="b">
        <f>Table1[[#This Row],[Rank All Rows]]=Table1[[#This Row],[Rank Visible Rows Only]]</f>
        <v>1</v>
      </c>
    </row>
    <row r="98" spans="1:18">
      <c r="A98">
        <v>54</v>
      </c>
      <c r="B98">
        <v>0</v>
      </c>
      <c r="C98">
        <v>2</v>
      </c>
      <c r="D98">
        <v>110</v>
      </c>
      <c r="E98">
        <v>214</v>
      </c>
      <c r="F98">
        <v>0</v>
      </c>
      <c r="G98">
        <v>1</v>
      </c>
      <c r="H98">
        <v>158</v>
      </c>
      <c r="I98">
        <v>0</v>
      </c>
      <c r="J98">
        <v>1.6</v>
      </c>
      <c r="K98">
        <v>1</v>
      </c>
      <c r="L98">
        <v>0</v>
      </c>
      <c r="M98">
        <v>2</v>
      </c>
      <c r="N98">
        <v>1</v>
      </c>
      <c r="O98">
        <f>--SUBTOTAL(103,Table1[[#This Row],[age]])</f>
        <v>1</v>
      </c>
      <c r="P98">
        <f>COUNTIFS(Table1[chol],"&gt;"&amp;Table1[[#This Row],[chol]],Table1[Visible = 1],1)+1</f>
        <v>217</v>
      </c>
      <c r="Q98">
        <f>RANK(Table1[[#This Row],[chol]],Table1[chol])</f>
        <v>217</v>
      </c>
      <c r="R98" t="b">
        <f>Table1[[#This Row],[Rank All Rows]]=Table1[[#This Row],[Rank Visible Rows Only]]</f>
        <v>1</v>
      </c>
    </row>
    <row r="99" spans="1:18">
      <c r="A99">
        <v>58</v>
      </c>
      <c r="B99">
        <v>0</v>
      </c>
      <c r="C99">
        <v>0</v>
      </c>
      <c r="D99">
        <v>100</v>
      </c>
      <c r="E99">
        <v>248</v>
      </c>
      <c r="F99">
        <v>0</v>
      </c>
      <c r="G99">
        <v>0</v>
      </c>
      <c r="H99">
        <v>122</v>
      </c>
      <c r="I99">
        <v>0</v>
      </c>
      <c r="J99">
        <v>1</v>
      </c>
      <c r="K99">
        <v>1</v>
      </c>
      <c r="L99">
        <v>0</v>
      </c>
      <c r="M99">
        <v>2</v>
      </c>
      <c r="N99">
        <v>1</v>
      </c>
      <c r="O99">
        <f>--SUBTOTAL(103,Table1[[#This Row],[age]])</f>
        <v>1</v>
      </c>
      <c r="P99">
        <f>COUNTIFS(Table1[chol],"&gt;"&amp;Table1[[#This Row],[chol]],Table1[Visible = 1],1)+1</f>
        <v>133</v>
      </c>
      <c r="Q99">
        <f>RANK(Table1[[#This Row],[chol]],Table1[chol])</f>
        <v>133</v>
      </c>
      <c r="R99" t="b">
        <f>Table1[[#This Row],[Rank All Rows]]=Table1[[#This Row],[Rank Visible Rows Only]]</f>
        <v>1</v>
      </c>
    </row>
    <row r="100" spans="1:18">
      <c r="A100">
        <v>48</v>
      </c>
      <c r="B100">
        <v>1</v>
      </c>
      <c r="C100">
        <v>2</v>
      </c>
      <c r="D100">
        <v>124</v>
      </c>
      <c r="E100">
        <v>255</v>
      </c>
      <c r="F100">
        <v>1</v>
      </c>
      <c r="G100">
        <v>1</v>
      </c>
      <c r="H100">
        <v>175</v>
      </c>
      <c r="I100">
        <v>0</v>
      </c>
      <c r="J100">
        <v>0</v>
      </c>
      <c r="K100">
        <v>2</v>
      </c>
      <c r="L100">
        <v>2</v>
      </c>
      <c r="M100">
        <v>2</v>
      </c>
      <c r="N100">
        <v>1</v>
      </c>
      <c r="O100">
        <f>--SUBTOTAL(103,Table1[[#This Row],[age]])</f>
        <v>1</v>
      </c>
      <c r="P100">
        <f>COUNTIFS(Table1[chol],"&gt;"&amp;Table1[[#This Row],[chol]],Table1[Visible = 1],1)+1</f>
        <v>117</v>
      </c>
      <c r="Q100">
        <f>RANK(Table1[[#This Row],[chol]],Table1[chol])</f>
        <v>117</v>
      </c>
      <c r="R100" t="b">
        <f>Table1[[#This Row],[Rank All Rows]]=Table1[[#This Row],[Rank Visible Rows Only]]</f>
        <v>1</v>
      </c>
    </row>
    <row r="101" spans="1:18">
      <c r="A101">
        <v>57</v>
      </c>
      <c r="B101">
        <v>1</v>
      </c>
      <c r="C101">
        <v>0</v>
      </c>
      <c r="D101">
        <v>132</v>
      </c>
      <c r="E101">
        <v>207</v>
      </c>
      <c r="F101">
        <v>0</v>
      </c>
      <c r="G101">
        <v>1</v>
      </c>
      <c r="H101">
        <v>168</v>
      </c>
      <c r="I101">
        <v>1</v>
      </c>
      <c r="J101">
        <v>0</v>
      </c>
      <c r="K101">
        <v>2</v>
      </c>
      <c r="L101">
        <v>0</v>
      </c>
      <c r="M101">
        <v>3</v>
      </c>
      <c r="N101">
        <v>1</v>
      </c>
      <c r="O101">
        <f>--SUBTOTAL(103,Table1[[#This Row],[age]])</f>
        <v>1</v>
      </c>
      <c r="P101">
        <f>COUNTIFS(Table1[chol],"&gt;"&amp;Table1[[#This Row],[chol]],Table1[Visible = 1],1)+1</f>
        <v>235</v>
      </c>
      <c r="Q101">
        <f>RANK(Table1[[#This Row],[chol]],Table1[chol])</f>
        <v>235</v>
      </c>
      <c r="R101" t="b">
        <f>Table1[[#This Row],[Rank All Rows]]=Table1[[#This Row],[Rank Visible Rows Only]]</f>
        <v>1</v>
      </c>
    </row>
    <row r="102" spans="1:18">
      <c r="A102">
        <v>52</v>
      </c>
      <c r="B102">
        <v>1</v>
      </c>
      <c r="C102">
        <v>2</v>
      </c>
      <c r="D102">
        <v>138</v>
      </c>
      <c r="E102">
        <v>223</v>
      </c>
      <c r="F102">
        <v>0</v>
      </c>
      <c r="G102">
        <v>1</v>
      </c>
      <c r="H102">
        <v>169</v>
      </c>
      <c r="I102">
        <v>0</v>
      </c>
      <c r="J102">
        <v>0</v>
      </c>
      <c r="K102">
        <v>2</v>
      </c>
      <c r="L102">
        <v>4</v>
      </c>
      <c r="M102">
        <v>2</v>
      </c>
      <c r="N102">
        <v>1</v>
      </c>
      <c r="O102">
        <f>--SUBTOTAL(103,Table1[[#This Row],[age]])</f>
        <v>1</v>
      </c>
      <c r="P102">
        <f>COUNTIFS(Table1[chol],"&gt;"&amp;Table1[[#This Row],[chol]],Table1[Visible = 1],1)+1</f>
        <v>198</v>
      </c>
      <c r="Q102">
        <f>RANK(Table1[[#This Row],[chol]],Table1[chol])</f>
        <v>198</v>
      </c>
      <c r="R102" t="b">
        <f>Table1[[#This Row],[Rank All Rows]]=Table1[[#This Row],[Rank Visible Rows Only]]</f>
        <v>1</v>
      </c>
    </row>
    <row r="103" spans="1:18">
      <c r="A103">
        <v>54</v>
      </c>
      <c r="B103">
        <v>0</v>
      </c>
      <c r="C103">
        <v>1</v>
      </c>
      <c r="D103">
        <v>132</v>
      </c>
      <c r="E103">
        <v>288</v>
      </c>
      <c r="F103">
        <v>1</v>
      </c>
      <c r="G103">
        <v>0</v>
      </c>
      <c r="H103">
        <v>159</v>
      </c>
      <c r="I103">
        <v>1</v>
      </c>
      <c r="J103">
        <v>0</v>
      </c>
      <c r="K103">
        <v>2</v>
      </c>
      <c r="L103">
        <v>1</v>
      </c>
      <c r="M103">
        <v>2</v>
      </c>
      <c r="N103">
        <v>1</v>
      </c>
      <c r="O103">
        <f>--SUBTOTAL(103,Table1[[#This Row],[age]])</f>
        <v>1</v>
      </c>
      <c r="P103">
        <f>COUNTIFS(Table1[chol],"&gt;"&amp;Table1[[#This Row],[chol]],Table1[Visible = 1],1)+1</f>
        <v>57</v>
      </c>
      <c r="Q103">
        <f>RANK(Table1[[#This Row],[chol]],Table1[chol])</f>
        <v>57</v>
      </c>
      <c r="R103" t="b">
        <f>Table1[[#This Row],[Rank All Rows]]=Table1[[#This Row],[Rank Visible Rows Only]]</f>
        <v>1</v>
      </c>
    </row>
    <row r="104" spans="1:18">
      <c r="A104">
        <v>45</v>
      </c>
      <c r="B104">
        <v>0</v>
      </c>
      <c r="C104">
        <v>1</v>
      </c>
      <c r="D104">
        <v>112</v>
      </c>
      <c r="E104">
        <v>160</v>
      </c>
      <c r="F104">
        <v>0</v>
      </c>
      <c r="G104">
        <v>1</v>
      </c>
      <c r="H104">
        <v>138</v>
      </c>
      <c r="I104">
        <v>0</v>
      </c>
      <c r="J104">
        <v>0</v>
      </c>
      <c r="K104">
        <v>1</v>
      </c>
      <c r="L104">
        <v>0</v>
      </c>
      <c r="M104">
        <v>2</v>
      </c>
      <c r="N104">
        <v>1</v>
      </c>
      <c r="O104">
        <f>--SUBTOTAL(103,Table1[[#This Row],[age]])</f>
        <v>1</v>
      </c>
      <c r="P104">
        <f>COUNTIFS(Table1[chol],"&gt;"&amp;Table1[[#This Row],[chol]],Table1[Visible = 1],1)+1</f>
        <v>297</v>
      </c>
      <c r="Q104">
        <f>RANK(Table1[[#This Row],[chol]],Table1[chol])</f>
        <v>297</v>
      </c>
      <c r="R104" t="b">
        <f>Table1[[#This Row],[Rank All Rows]]=Table1[[#This Row],[Rank Visible Rows Only]]</f>
        <v>1</v>
      </c>
    </row>
    <row r="105" spans="1:18">
      <c r="A105">
        <v>53</v>
      </c>
      <c r="B105">
        <v>1</v>
      </c>
      <c r="C105">
        <v>0</v>
      </c>
      <c r="D105">
        <v>142</v>
      </c>
      <c r="E105">
        <v>226</v>
      </c>
      <c r="F105">
        <v>0</v>
      </c>
      <c r="G105">
        <v>0</v>
      </c>
      <c r="H105">
        <v>111</v>
      </c>
      <c r="I105">
        <v>1</v>
      </c>
      <c r="J105">
        <v>0</v>
      </c>
      <c r="K105">
        <v>2</v>
      </c>
      <c r="L105">
        <v>0</v>
      </c>
      <c r="M105">
        <v>3</v>
      </c>
      <c r="N105">
        <v>1</v>
      </c>
      <c r="O105">
        <f>--SUBTOTAL(103,Table1[[#This Row],[age]])</f>
        <v>1</v>
      </c>
      <c r="P105">
        <f>COUNTIFS(Table1[chol],"&gt;"&amp;Table1[[#This Row],[chol]],Table1[Visible = 1],1)+1</f>
        <v>191</v>
      </c>
      <c r="Q105">
        <f>RANK(Table1[[#This Row],[chol]],Table1[chol])</f>
        <v>191</v>
      </c>
      <c r="R105" t="b">
        <f>Table1[[#This Row],[Rank All Rows]]=Table1[[#This Row],[Rank Visible Rows Only]]</f>
        <v>1</v>
      </c>
    </row>
    <row r="106" spans="1:18">
      <c r="A106">
        <v>62</v>
      </c>
      <c r="B106">
        <v>0</v>
      </c>
      <c r="C106">
        <v>0</v>
      </c>
      <c r="D106">
        <v>140</v>
      </c>
      <c r="E106">
        <v>394</v>
      </c>
      <c r="F106">
        <v>0</v>
      </c>
      <c r="G106">
        <v>0</v>
      </c>
      <c r="H106">
        <v>157</v>
      </c>
      <c r="I106">
        <v>0</v>
      </c>
      <c r="J106">
        <v>1.2</v>
      </c>
      <c r="K106">
        <v>1</v>
      </c>
      <c r="L106">
        <v>0</v>
      </c>
      <c r="M106">
        <v>2</v>
      </c>
      <c r="N106">
        <v>1</v>
      </c>
      <c r="O106">
        <f>--SUBTOTAL(103,Table1[[#This Row],[age]])</f>
        <v>1</v>
      </c>
      <c r="P106">
        <f>COUNTIFS(Table1[chol],"&gt;"&amp;Table1[[#This Row],[chol]],Table1[Visible = 1],1)+1</f>
        <v>5</v>
      </c>
      <c r="Q106">
        <f>RANK(Table1[[#This Row],[chol]],Table1[chol])</f>
        <v>5</v>
      </c>
      <c r="R106" t="b">
        <f>Table1[[#This Row],[Rank All Rows]]=Table1[[#This Row],[Rank Visible Rows Only]]</f>
        <v>1</v>
      </c>
    </row>
    <row r="107" spans="1:18">
      <c r="A107">
        <v>52</v>
      </c>
      <c r="B107">
        <v>1</v>
      </c>
      <c r="C107">
        <v>0</v>
      </c>
      <c r="D107">
        <v>108</v>
      </c>
      <c r="E107">
        <v>233</v>
      </c>
      <c r="F107">
        <v>1</v>
      </c>
      <c r="G107">
        <v>1</v>
      </c>
      <c r="H107">
        <v>147</v>
      </c>
      <c r="I107">
        <v>0</v>
      </c>
      <c r="J107">
        <v>0.1</v>
      </c>
      <c r="K107">
        <v>2</v>
      </c>
      <c r="L107">
        <v>3</v>
      </c>
      <c r="M107">
        <v>3</v>
      </c>
      <c r="N107">
        <v>1</v>
      </c>
      <c r="O107">
        <f>--SUBTOTAL(103,Table1[[#This Row],[age]])</f>
        <v>1</v>
      </c>
      <c r="P107">
        <f>COUNTIFS(Table1[chol],"&gt;"&amp;Table1[[#This Row],[chol]],Table1[Visible = 1],1)+1</f>
        <v>172</v>
      </c>
      <c r="Q107">
        <f>RANK(Table1[[#This Row],[chol]],Table1[chol])</f>
        <v>172</v>
      </c>
      <c r="R107" t="b">
        <f>Table1[[#This Row],[Rank All Rows]]=Table1[[#This Row],[Rank Visible Rows Only]]</f>
        <v>1</v>
      </c>
    </row>
    <row r="108" spans="1:18">
      <c r="A108">
        <v>43</v>
      </c>
      <c r="B108">
        <v>1</v>
      </c>
      <c r="C108">
        <v>2</v>
      </c>
      <c r="D108">
        <v>130</v>
      </c>
      <c r="E108">
        <v>315</v>
      </c>
      <c r="F108">
        <v>0</v>
      </c>
      <c r="G108">
        <v>1</v>
      </c>
      <c r="H108">
        <v>162</v>
      </c>
      <c r="I108">
        <v>0</v>
      </c>
      <c r="J108">
        <v>1.9</v>
      </c>
      <c r="K108">
        <v>2</v>
      </c>
      <c r="L108">
        <v>1</v>
      </c>
      <c r="M108">
        <v>2</v>
      </c>
      <c r="N108">
        <v>1</v>
      </c>
      <c r="O108">
        <f>--SUBTOTAL(103,Table1[[#This Row],[age]])</f>
        <v>1</v>
      </c>
      <c r="P108">
        <f>COUNTIFS(Table1[chol],"&gt;"&amp;Table1[[#This Row],[chol]],Table1[Visible = 1],1)+1</f>
        <v>25</v>
      </c>
      <c r="Q108">
        <f>RANK(Table1[[#This Row],[chol]],Table1[chol])</f>
        <v>25</v>
      </c>
      <c r="R108" t="b">
        <f>Table1[[#This Row],[Rank All Rows]]=Table1[[#This Row],[Rank Visible Rows Only]]</f>
        <v>1</v>
      </c>
    </row>
    <row r="109" spans="1:18">
      <c r="A109">
        <v>53</v>
      </c>
      <c r="B109">
        <v>1</v>
      </c>
      <c r="C109">
        <v>2</v>
      </c>
      <c r="D109">
        <v>130</v>
      </c>
      <c r="E109">
        <v>246</v>
      </c>
      <c r="F109">
        <v>1</v>
      </c>
      <c r="G109">
        <v>0</v>
      </c>
      <c r="H109">
        <v>173</v>
      </c>
      <c r="I109">
        <v>0</v>
      </c>
      <c r="J109">
        <v>0</v>
      </c>
      <c r="K109">
        <v>2</v>
      </c>
      <c r="L109">
        <v>3</v>
      </c>
      <c r="M109">
        <v>2</v>
      </c>
      <c r="N109">
        <v>1</v>
      </c>
      <c r="O109">
        <f>--SUBTOTAL(103,Table1[[#This Row],[age]])</f>
        <v>1</v>
      </c>
      <c r="P109">
        <f>COUNTIFS(Table1[chol],"&gt;"&amp;Table1[[#This Row],[chol]],Table1[Visible = 1],1)+1</f>
        <v>137</v>
      </c>
      <c r="Q109">
        <f>RANK(Table1[[#This Row],[chol]],Table1[chol])</f>
        <v>137</v>
      </c>
      <c r="R109" t="b">
        <f>Table1[[#This Row],[Rank All Rows]]=Table1[[#This Row],[Rank Visible Rows Only]]</f>
        <v>1</v>
      </c>
    </row>
    <row r="110" spans="1:18">
      <c r="A110">
        <v>42</v>
      </c>
      <c r="B110">
        <v>1</v>
      </c>
      <c r="C110">
        <v>3</v>
      </c>
      <c r="D110">
        <v>148</v>
      </c>
      <c r="E110">
        <v>244</v>
      </c>
      <c r="F110">
        <v>0</v>
      </c>
      <c r="G110">
        <v>0</v>
      </c>
      <c r="H110">
        <v>178</v>
      </c>
      <c r="I110">
        <v>0</v>
      </c>
      <c r="J110">
        <v>0.8</v>
      </c>
      <c r="K110">
        <v>2</v>
      </c>
      <c r="L110">
        <v>2</v>
      </c>
      <c r="M110">
        <v>2</v>
      </c>
      <c r="N110">
        <v>1</v>
      </c>
      <c r="O110">
        <f>--SUBTOTAL(103,Table1[[#This Row],[age]])</f>
        <v>1</v>
      </c>
      <c r="P110">
        <f>COUNTIFS(Table1[chol],"&gt;"&amp;Table1[[#This Row],[chol]],Table1[Visible = 1],1)+1</f>
        <v>143</v>
      </c>
      <c r="Q110">
        <f>RANK(Table1[[#This Row],[chol]],Table1[chol])</f>
        <v>143</v>
      </c>
      <c r="R110" t="b">
        <f>Table1[[#This Row],[Rank All Rows]]=Table1[[#This Row],[Rank Visible Rows Only]]</f>
        <v>1</v>
      </c>
    </row>
    <row r="111" spans="1:18">
      <c r="A111">
        <v>59</v>
      </c>
      <c r="B111">
        <v>1</v>
      </c>
      <c r="C111">
        <v>3</v>
      </c>
      <c r="D111">
        <v>178</v>
      </c>
      <c r="E111">
        <v>270</v>
      </c>
      <c r="F111">
        <v>0</v>
      </c>
      <c r="G111">
        <v>0</v>
      </c>
      <c r="H111">
        <v>145</v>
      </c>
      <c r="I111">
        <v>0</v>
      </c>
      <c r="J111">
        <v>4.2</v>
      </c>
      <c r="K111">
        <v>0</v>
      </c>
      <c r="L111">
        <v>0</v>
      </c>
      <c r="M111">
        <v>3</v>
      </c>
      <c r="N111">
        <v>1</v>
      </c>
      <c r="O111">
        <f>--SUBTOTAL(103,Table1[[#This Row],[age]])</f>
        <v>1</v>
      </c>
      <c r="P111">
        <f>COUNTIFS(Table1[chol],"&gt;"&amp;Table1[[#This Row],[chol]],Table1[Visible = 1],1)+1</f>
        <v>84</v>
      </c>
      <c r="Q111">
        <f>RANK(Table1[[#This Row],[chol]],Table1[chol])</f>
        <v>84</v>
      </c>
      <c r="R111" t="b">
        <f>Table1[[#This Row],[Rank All Rows]]=Table1[[#This Row],[Rank Visible Rows Only]]</f>
        <v>1</v>
      </c>
    </row>
    <row r="112" spans="1:18">
      <c r="A112">
        <v>63</v>
      </c>
      <c r="B112">
        <v>0</v>
      </c>
      <c r="C112">
        <v>1</v>
      </c>
      <c r="D112">
        <v>140</v>
      </c>
      <c r="E112">
        <v>195</v>
      </c>
      <c r="F112">
        <v>0</v>
      </c>
      <c r="G112">
        <v>1</v>
      </c>
      <c r="H112">
        <v>179</v>
      </c>
      <c r="I112">
        <v>0</v>
      </c>
      <c r="J112">
        <v>0</v>
      </c>
      <c r="K112">
        <v>2</v>
      </c>
      <c r="L112">
        <v>2</v>
      </c>
      <c r="M112">
        <v>2</v>
      </c>
      <c r="N112">
        <v>1</v>
      </c>
      <c r="O112">
        <f>--SUBTOTAL(103,Table1[[#This Row],[age]])</f>
        <v>1</v>
      </c>
      <c r="P112">
        <f>COUNTIFS(Table1[chol],"&gt;"&amp;Table1[[#This Row],[chol]],Table1[Visible = 1],1)+1</f>
        <v>267</v>
      </c>
      <c r="Q112">
        <f>RANK(Table1[[#This Row],[chol]],Table1[chol])</f>
        <v>267</v>
      </c>
      <c r="R112" t="b">
        <f>Table1[[#This Row],[Rank All Rows]]=Table1[[#This Row],[Rank Visible Rows Only]]</f>
        <v>1</v>
      </c>
    </row>
    <row r="113" spans="1:18">
      <c r="A113">
        <v>42</v>
      </c>
      <c r="B113">
        <v>1</v>
      </c>
      <c r="C113">
        <v>2</v>
      </c>
      <c r="D113">
        <v>120</v>
      </c>
      <c r="E113">
        <v>240</v>
      </c>
      <c r="F113">
        <v>1</v>
      </c>
      <c r="G113">
        <v>1</v>
      </c>
      <c r="H113">
        <v>194</v>
      </c>
      <c r="I113">
        <v>0</v>
      </c>
      <c r="J113">
        <v>0.8</v>
      </c>
      <c r="K113">
        <v>0</v>
      </c>
      <c r="L113">
        <v>0</v>
      </c>
      <c r="M113">
        <v>3</v>
      </c>
      <c r="N113">
        <v>1</v>
      </c>
      <c r="O113">
        <f>--SUBTOTAL(103,Table1[[#This Row],[age]])</f>
        <v>1</v>
      </c>
      <c r="P113">
        <f>COUNTIFS(Table1[chol],"&gt;"&amp;Table1[[#This Row],[chol]],Table1[Visible = 1],1)+1</f>
        <v>152</v>
      </c>
      <c r="Q113">
        <f>RANK(Table1[[#This Row],[chol]],Table1[chol])</f>
        <v>152</v>
      </c>
      <c r="R113" t="b">
        <f>Table1[[#This Row],[Rank All Rows]]=Table1[[#This Row],[Rank Visible Rows Only]]</f>
        <v>1</v>
      </c>
    </row>
    <row r="114" spans="1:18">
      <c r="A114">
        <v>50</v>
      </c>
      <c r="B114">
        <v>1</v>
      </c>
      <c r="C114">
        <v>2</v>
      </c>
      <c r="D114">
        <v>129</v>
      </c>
      <c r="E114">
        <v>196</v>
      </c>
      <c r="F114">
        <v>0</v>
      </c>
      <c r="G114">
        <v>1</v>
      </c>
      <c r="H114">
        <v>163</v>
      </c>
      <c r="I114">
        <v>0</v>
      </c>
      <c r="J114">
        <v>0</v>
      </c>
      <c r="K114">
        <v>2</v>
      </c>
      <c r="L114">
        <v>0</v>
      </c>
      <c r="M114">
        <v>2</v>
      </c>
      <c r="N114">
        <v>1</v>
      </c>
      <c r="O114">
        <f>--SUBTOTAL(103,Table1[[#This Row],[age]])</f>
        <v>1</v>
      </c>
      <c r="P114">
        <f>COUNTIFS(Table1[chol],"&gt;"&amp;Table1[[#This Row],[chol]],Table1[Visible = 1],1)+1</f>
        <v>265</v>
      </c>
      <c r="Q114">
        <f>RANK(Table1[[#This Row],[chol]],Table1[chol])</f>
        <v>265</v>
      </c>
      <c r="R114" t="b">
        <f>Table1[[#This Row],[Rank All Rows]]=Table1[[#This Row],[Rank Visible Rows Only]]</f>
        <v>1</v>
      </c>
    </row>
    <row r="115" spans="1:18">
      <c r="A115">
        <v>68</v>
      </c>
      <c r="B115">
        <v>0</v>
      </c>
      <c r="C115">
        <v>2</v>
      </c>
      <c r="D115">
        <v>120</v>
      </c>
      <c r="E115">
        <v>211</v>
      </c>
      <c r="F115">
        <v>0</v>
      </c>
      <c r="G115">
        <v>0</v>
      </c>
      <c r="H115">
        <v>115</v>
      </c>
      <c r="I115">
        <v>0</v>
      </c>
      <c r="J115">
        <v>1.5</v>
      </c>
      <c r="K115">
        <v>1</v>
      </c>
      <c r="L115">
        <v>0</v>
      </c>
      <c r="M115">
        <v>2</v>
      </c>
      <c r="N115">
        <v>1</v>
      </c>
      <c r="O115">
        <f>--SUBTOTAL(103,Table1[[#This Row],[age]])</f>
        <v>1</v>
      </c>
      <c r="P115">
        <f>COUNTIFS(Table1[chol],"&gt;"&amp;Table1[[#This Row],[chol]],Table1[Visible = 1],1)+1</f>
        <v>226</v>
      </c>
      <c r="Q115">
        <f>RANK(Table1[[#This Row],[chol]],Table1[chol])</f>
        <v>226</v>
      </c>
      <c r="R115" t="b">
        <f>Table1[[#This Row],[Rank All Rows]]=Table1[[#This Row],[Rank Visible Rows Only]]</f>
        <v>1</v>
      </c>
    </row>
    <row r="116" spans="1:18">
      <c r="A116">
        <v>69</v>
      </c>
      <c r="B116">
        <v>1</v>
      </c>
      <c r="C116">
        <v>3</v>
      </c>
      <c r="D116">
        <v>160</v>
      </c>
      <c r="E116">
        <v>234</v>
      </c>
      <c r="F116">
        <v>1</v>
      </c>
      <c r="G116">
        <v>0</v>
      </c>
      <c r="H116">
        <v>131</v>
      </c>
      <c r="I116">
        <v>0</v>
      </c>
      <c r="J116">
        <v>0.1</v>
      </c>
      <c r="K116">
        <v>1</v>
      </c>
      <c r="L116">
        <v>1</v>
      </c>
      <c r="M116">
        <v>2</v>
      </c>
      <c r="N116">
        <v>1</v>
      </c>
      <c r="O116">
        <f>--SUBTOTAL(103,Table1[[#This Row],[age]])</f>
        <v>1</v>
      </c>
      <c r="P116">
        <f>COUNTIFS(Table1[chol],"&gt;"&amp;Table1[[#This Row],[chol]],Table1[Visible = 1],1)+1</f>
        <v>166</v>
      </c>
      <c r="Q116">
        <f>RANK(Table1[[#This Row],[chol]],Table1[chol])</f>
        <v>166</v>
      </c>
      <c r="R116" t="b">
        <f>Table1[[#This Row],[Rank All Rows]]=Table1[[#This Row],[Rank Visible Rows Only]]</f>
        <v>1</v>
      </c>
    </row>
    <row r="117" spans="1:18">
      <c r="A117">
        <v>45</v>
      </c>
      <c r="B117">
        <v>0</v>
      </c>
      <c r="C117">
        <v>0</v>
      </c>
      <c r="D117">
        <v>138</v>
      </c>
      <c r="E117">
        <v>236</v>
      </c>
      <c r="F117">
        <v>0</v>
      </c>
      <c r="G117">
        <v>0</v>
      </c>
      <c r="H117">
        <v>152</v>
      </c>
      <c r="I117">
        <v>1</v>
      </c>
      <c r="J117">
        <v>0.2</v>
      </c>
      <c r="K117">
        <v>1</v>
      </c>
      <c r="L117">
        <v>0</v>
      </c>
      <c r="M117">
        <v>2</v>
      </c>
      <c r="N117">
        <v>1</v>
      </c>
      <c r="O117">
        <f>--SUBTOTAL(103,Table1[[#This Row],[age]])</f>
        <v>1</v>
      </c>
      <c r="P117">
        <f>COUNTIFS(Table1[chol],"&gt;"&amp;Table1[[#This Row],[chol]],Table1[Visible = 1],1)+1</f>
        <v>161</v>
      </c>
      <c r="Q117">
        <f>RANK(Table1[[#This Row],[chol]],Table1[chol])</f>
        <v>161</v>
      </c>
      <c r="R117" t="b">
        <f>Table1[[#This Row],[Rank All Rows]]=Table1[[#This Row],[Rank Visible Rows Only]]</f>
        <v>1</v>
      </c>
    </row>
    <row r="118" spans="1:18">
      <c r="A118">
        <v>50</v>
      </c>
      <c r="B118">
        <v>0</v>
      </c>
      <c r="C118">
        <v>1</v>
      </c>
      <c r="D118">
        <v>120</v>
      </c>
      <c r="E118">
        <v>244</v>
      </c>
      <c r="F118">
        <v>0</v>
      </c>
      <c r="G118">
        <v>1</v>
      </c>
      <c r="H118">
        <v>162</v>
      </c>
      <c r="I118">
        <v>0</v>
      </c>
      <c r="J118">
        <v>1.1000000000000001</v>
      </c>
      <c r="K118">
        <v>2</v>
      </c>
      <c r="L118">
        <v>0</v>
      </c>
      <c r="M118">
        <v>2</v>
      </c>
      <c r="N118">
        <v>1</v>
      </c>
      <c r="O118">
        <f>--SUBTOTAL(103,Table1[[#This Row],[age]])</f>
        <v>1</v>
      </c>
      <c r="P118">
        <f>COUNTIFS(Table1[chol],"&gt;"&amp;Table1[[#This Row],[chol]],Table1[Visible = 1],1)+1</f>
        <v>143</v>
      </c>
      <c r="Q118">
        <f>RANK(Table1[[#This Row],[chol]],Table1[chol])</f>
        <v>143</v>
      </c>
      <c r="R118" t="b">
        <f>Table1[[#This Row],[Rank All Rows]]=Table1[[#This Row],[Rank Visible Rows Only]]</f>
        <v>1</v>
      </c>
    </row>
    <row r="119" spans="1:18">
      <c r="A119">
        <v>50</v>
      </c>
      <c r="B119">
        <v>0</v>
      </c>
      <c r="C119">
        <v>0</v>
      </c>
      <c r="D119">
        <v>110</v>
      </c>
      <c r="E119">
        <v>254</v>
      </c>
      <c r="F119">
        <v>0</v>
      </c>
      <c r="G119">
        <v>0</v>
      </c>
      <c r="H119">
        <v>159</v>
      </c>
      <c r="I119">
        <v>0</v>
      </c>
      <c r="J119">
        <v>0</v>
      </c>
      <c r="K119">
        <v>2</v>
      </c>
      <c r="L119">
        <v>0</v>
      </c>
      <c r="M119">
        <v>2</v>
      </c>
      <c r="N119">
        <v>1</v>
      </c>
      <c r="O119">
        <f>--SUBTOTAL(103,Table1[[#This Row],[age]])</f>
        <v>1</v>
      </c>
      <c r="P119">
        <f>COUNTIFS(Table1[chol],"&gt;"&amp;Table1[[#This Row],[chol]],Table1[Visible = 1],1)+1</f>
        <v>119</v>
      </c>
      <c r="Q119">
        <f>RANK(Table1[[#This Row],[chol]],Table1[chol])</f>
        <v>119</v>
      </c>
      <c r="R119" t="b">
        <f>Table1[[#This Row],[Rank All Rows]]=Table1[[#This Row],[Rank Visible Rows Only]]</f>
        <v>1</v>
      </c>
    </row>
    <row r="120" spans="1:18">
      <c r="A120">
        <v>64</v>
      </c>
      <c r="B120">
        <v>0</v>
      </c>
      <c r="C120">
        <v>0</v>
      </c>
      <c r="D120">
        <v>180</v>
      </c>
      <c r="E120">
        <v>325</v>
      </c>
      <c r="F120">
        <v>0</v>
      </c>
      <c r="G120">
        <v>1</v>
      </c>
      <c r="H120">
        <v>154</v>
      </c>
      <c r="I120">
        <v>1</v>
      </c>
      <c r="J120">
        <v>0</v>
      </c>
      <c r="K120">
        <v>2</v>
      </c>
      <c r="L120">
        <v>0</v>
      </c>
      <c r="M120">
        <v>2</v>
      </c>
      <c r="N120">
        <v>1</v>
      </c>
      <c r="O120">
        <f>--SUBTOTAL(103,Table1[[#This Row],[age]])</f>
        <v>1</v>
      </c>
      <c r="P120">
        <f>COUNTIFS(Table1[chol],"&gt;"&amp;Table1[[#This Row],[chol]],Table1[Visible = 1],1)+1</f>
        <v>18</v>
      </c>
      <c r="Q120">
        <f>RANK(Table1[[#This Row],[chol]],Table1[chol])</f>
        <v>18</v>
      </c>
      <c r="R120" t="b">
        <f>Table1[[#This Row],[Rank All Rows]]=Table1[[#This Row],[Rank Visible Rows Only]]</f>
        <v>1</v>
      </c>
    </row>
    <row r="121" spans="1:18">
      <c r="A121">
        <v>57</v>
      </c>
      <c r="B121">
        <v>1</v>
      </c>
      <c r="C121">
        <v>2</v>
      </c>
      <c r="D121">
        <v>150</v>
      </c>
      <c r="E121">
        <v>126</v>
      </c>
      <c r="F121">
        <v>1</v>
      </c>
      <c r="G121">
        <v>1</v>
      </c>
      <c r="H121">
        <v>173</v>
      </c>
      <c r="I121">
        <v>0</v>
      </c>
      <c r="J121">
        <v>0.2</v>
      </c>
      <c r="K121">
        <v>2</v>
      </c>
      <c r="L121">
        <v>1</v>
      </c>
      <c r="M121">
        <v>3</v>
      </c>
      <c r="N121">
        <v>1</v>
      </c>
      <c r="O121">
        <f>--SUBTOTAL(103,Table1[[#This Row],[age]])</f>
        <v>1</v>
      </c>
      <c r="P121">
        <f>COUNTIFS(Table1[chol],"&gt;"&amp;Table1[[#This Row],[chol]],Table1[Visible = 1],1)+1</f>
        <v>303</v>
      </c>
      <c r="Q121">
        <f>RANK(Table1[[#This Row],[chol]],Table1[chol])</f>
        <v>303</v>
      </c>
      <c r="R121" t="b">
        <f>Table1[[#This Row],[Rank All Rows]]=Table1[[#This Row],[Rank Visible Rows Only]]</f>
        <v>1</v>
      </c>
    </row>
    <row r="122" spans="1:18">
      <c r="A122">
        <v>64</v>
      </c>
      <c r="B122">
        <v>0</v>
      </c>
      <c r="C122">
        <v>2</v>
      </c>
      <c r="D122">
        <v>140</v>
      </c>
      <c r="E122">
        <v>313</v>
      </c>
      <c r="F122">
        <v>0</v>
      </c>
      <c r="G122">
        <v>1</v>
      </c>
      <c r="H122">
        <v>133</v>
      </c>
      <c r="I122">
        <v>0</v>
      </c>
      <c r="J122">
        <v>0.2</v>
      </c>
      <c r="K122">
        <v>2</v>
      </c>
      <c r="L122">
        <v>0</v>
      </c>
      <c r="M122">
        <v>3</v>
      </c>
      <c r="N122">
        <v>1</v>
      </c>
      <c r="O122">
        <f>--SUBTOTAL(103,Table1[[#This Row],[age]])</f>
        <v>1</v>
      </c>
      <c r="P122">
        <f>COUNTIFS(Table1[chol],"&gt;"&amp;Table1[[#This Row],[chol]],Table1[Visible = 1],1)+1</f>
        <v>27</v>
      </c>
      <c r="Q122">
        <f>RANK(Table1[[#This Row],[chol]],Table1[chol])</f>
        <v>27</v>
      </c>
      <c r="R122" t="b">
        <f>Table1[[#This Row],[Rank All Rows]]=Table1[[#This Row],[Rank Visible Rows Only]]</f>
        <v>1</v>
      </c>
    </row>
    <row r="123" spans="1:18">
      <c r="A123">
        <v>43</v>
      </c>
      <c r="B123">
        <v>1</v>
      </c>
      <c r="C123">
        <v>0</v>
      </c>
      <c r="D123">
        <v>110</v>
      </c>
      <c r="E123">
        <v>211</v>
      </c>
      <c r="F123">
        <v>0</v>
      </c>
      <c r="G123">
        <v>1</v>
      </c>
      <c r="H123">
        <v>161</v>
      </c>
      <c r="I123">
        <v>0</v>
      </c>
      <c r="J123">
        <v>0</v>
      </c>
      <c r="K123">
        <v>2</v>
      </c>
      <c r="L123">
        <v>0</v>
      </c>
      <c r="M123">
        <v>3</v>
      </c>
      <c r="N123">
        <v>1</v>
      </c>
      <c r="O123">
        <f>--SUBTOTAL(103,Table1[[#This Row],[age]])</f>
        <v>1</v>
      </c>
      <c r="P123">
        <f>COUNTIFS(Table1[chol],"&gt;"&amp;Table1[[#This Row],[chol]],Table1[Visible = 1],1)+1</f>
        <v>226</v>
      </c>
      <c r="Q123">
        <f>RANK(Table1[[#This Row],[chol]],Table1[chol])</f>
        <v>226</v>
      </c>
      <c r="R123" t="b">
        <f>Table1[[#This Row],[Rank All Rows]]=Table1[[#This Row],[Rank Visible Rows Only]]</f>
        <v>1</v>
      </c>
    </row>
    <row r="124" spans="1:18">
      <c r="A124">
        <v>55</v>
      </c>
      <c r="B124">
        <v>1</v>
      </c>
      <c r="C124">
        <v>1</v>
      </c>
      <c r="D124">
        <v>130</v>
      </c>
      <c r="E124">
        <v>262</v>
      </c>
      <c r="F124">
        <v>0</v>
      </c>
      <c r="G124">
        <v>1</v>
      </c>
      <c r="H124">
        <v>155</v>
      </c>
      <c r="I124">
        <v>0</v>
      </c>
      <c r="J124">
        <v>0</v>
      </c>
      <c r="K124">
        <v>2</v>
      </c>
      <c r="L124">
        <v>0</v>
      </c>
      <c r="M124">
        <v>2</v>
      </c>
      <c r="N124">
        <v>1</v>
      </c>
      <c r="O124">
        <f>--SUBTOTAL(103,Table1[[#This Row],[age]])</f>
        <v>1</v>
      </c>
      <c r="P124">
        <f>COUNTIFS(Table1[chol],"&gt;"&amp;Table1[[#This Row],[chol]],Table1[Visible = 1],1)+1</f>
        <v>104</v>
      </c>
      <c r="Q124">
        <f>RANK(Table1[[#This Row],[chol]],Table1[chol])</f>
        <v>104</v>
      </c>
      <c r="R124" t="b">
        <f>Table1[[#This Row],[Rank All Rows]]=Table1[[#This Row],[Rank Visible Rows Only]]</f>
        <v>1</v>
      </c>
    </row>
    <row r="125" spans="1:18">
      <c r="A125">
        <v>37</v>
      </c>
      <c r="B125">
        <v>0</v>
      </c>
      <c r="C125">
        <v>2</v>
      </c>
      <c r="D125">
        <v>120</v>
      </c>
      <c r="E125">
        <v>215</v>
      </c>
      <c r="F125">
        <v>0</v>
      </c>
      <c r="G125">
        <v>1</v>
      </c>
      <c r="H125">
        <v>170</v>
      </c>
      <c r="I125">
        <v>0</v>
      </c>
      <c r="J125">
        <v>0</v>
      </c>
      <c r="K125">
        <v>2</v>
      </c>
      <c r="L125">
        <v>0</v>
      </c>
      <c r="M125">
        <v>2</v>
      </c>
      <c r="N125">
        <v>1</v>
      </c>
      <c r="O125">
        <f>--SUBTOTAL(103,Table1[[#This Row],[age]])</f>
        <v>1</v>
      </c>
      <c r="P125">
        <f>COUNTIFS(Table1[chol],"&gt;"&amp;Table1[[#This Row],[chol]],Table1[Visible = 1],1)+1</f>
        <v>216</v>
      </c>
      <c r="Q125">
        <f>RANK(Table1[[#This Row],[chol]],Table1[chol])</f>
        <v>216</v>
      </c>
      <c r="R125" t="b">
        <f>Table1[[#This Row],[Rank All Rows]]=Table1[[#This Row],[Rank Visible Rows Only]]</f>
        <v>1</v>
      </c>
    </row>
    <row r="126" spans="1:18">
      <c r="A126">
        <v>41</v>
      </c>
      <c r="B126">
        <v>1</v>
      </c>
      <c r="C126">
        <v>2</v>
      </c>
      <c r="D126">
        <v>130</v>
      </c>
      <c r="E126">
        <v>214</v>
      </c>
      <c r="F126">
        <v>0</v>
      </c>
      <c r="G126">
        <v>0</v>
      </c>
      <c r="H126">
        <v>168</v>
      </c>
      <c r="I126">
        <v>0</v>
      </c>
      <c r="J126">
        <v>2</v>
      </c>
      <c r="K126">
        <v>1</v>
      </c>
      <c r="L126">
        <v>0</v>
      </c>
      <c r="M126">
        <v>2</v>
      </c>
      <c r="N126">
        <v>1</v>
      </c>
      <c r="O126">
        <f>--SUBTOTAL(103,Table1[[#This Row],[age]])</f>
        <v>1</v>
      </c>
      <c r="P126">
        <f>COUNTIFS(Table1[chol],"&gt;"&amp;Table1[[#This Row],[chol]],Table1[Visible = 1],1)+1</f>
        <v>217</v>
      </c>
      <c r="Q126">
        <f>RANK(Table1[[#This Row],[chol]],Table1[chol])</f>
        <v>217</v>
      </c>
      <c r="R126" t="b">
        <f>Table1[[#This Row],[Rank All Rows]]=Table1[[#This Row],[Rank Visible Rows Only]]</f>
        <v>1</v>
      </c>
    </row>
    <row r="127" spans="1:18">
      <c r="A127">
        <v>56</v>
      </c>
      <c r="B127">
        <v>1</v>
      </c>
      <c r="C127">
        <v>3</v>
      </c>
      <c r="D127">
        <v>120</v>
      </c>
      <c r="E127">
        <v>193</v>
      </c>
      <c r="F127">
        <v>0</v>
      </c>
      <c r="G127">
        <v>0</v>
      </c>
      <c r="H127">
        <v>162</v>
      </c>
      <c r="I127">
        <v>0</v>
      </c>
      <c r="J127">
        <v>1.9</v>
      </c>
      <c r="K127">
        <v>1</v>
      </c>
      <c r="L127">
        <v>0</v>
      </c>
      <c r="M127">
        <v>3</v>
      </c>
      <c r="N127">
        <v>1</v>
      </c>
      <c r="O127">
        <f>--SUBTOTAL(103,Table1[[#This Row],[age]])</f>
        <v>1</v>
      </c>
      <c r="P127">
        <f>COUNTIFS(Table1[chol],"&gt;"&amp;Table1[[#This Row],[chol]],Table1[Visible = 1],1)+1</f>
        <v>268</v>
      </c>
      <c r="Q127">
        <f>RANK(Table1[[#This Row],[chol]],Table1[chol])</f>
        <v>268</v>
      </c>
      <c r="R127" t="b">
        <f>Table1[[#This Row],[Rank All Rows]]=Table1[[#This Row],[Rank Visible Rows Only]]</f>
        <v>1</v>
      </c>
    </row>
    <row r="128" spans="1:18">
      <c r="A128">
        <v>46</v>
      </c>
      <c r="B128">
        <v>0</v>
      </c>
      <c r="C128">
        <v>1</v>
      </c>
      <c r="D128">
        <v>105</v>
      </c>
      <c r="E128">
        <v>204</v>
      </c>
      <c r="F128">
        <v>0</v>
      </c>
      <c r="G128">
        <v>1</v>
      </c>
      <c r="H128">
        <v>172</v>
      </c>
      <c r="I128">
        <v>0</v>
      </c>
      <c r="J128">
        <v>0</v>
      </c>
      <c r="K128">
        <v>2</v>
      </c>
      <c r="L128">
        <v>0</v>
      </c>
      <c r="M128">
        <v>2</v>
      </c>
      <c r="N128">
        <v>1</v>
      </c>
      <c r="O128">
        <f>--SUBTOTAL(103,Table1[[#This Row],[age]])</f>
        <v>1</v>
      </c>
      <c r="P128">
        <f>COUNTIFS(Table1[chol],"&gt;"&amp;Table1[[#This Row],[chol]],Table1[Visible = 1],1)+1</f>
        <v>241</v>
      </c>
      <c r="Q128">
        <f>RANK(Table1[[#This Row],[chol]],Table1[chol])</f>
        <v>241</v>
      </c>
      <c r="R128" t="b">
        <f>Table1[[#This Row],[Rank All Rows]]=Table1[[#This Row],[Rank Visible Rows Only]]</f>
        <v>1</v>
      </c>
    </row>
    <row r="129" spans="1:18">
      <c r="A129">
        <v>46</v>
      </c>
      <c r="B129">
        <v>0</v>
      </c>
      <c r="C129">
        <v>0</v>
      </c>
      <c r="D129">
        <v>138</v>
      </c>
      <c r="E129">
        <v>243</v>
      </c>
      <c r="F129">
        <v>0</v>
      </c>
      <c r="G129">
        <v>0</v>
      </c>
      <c r="H129">
        <v>152</v>
      </c>
      <c r="I129">
        <v>1</v>
      </c>
      <c r="J129">
        <v>0</v>
      </c>
      <c r="K129">
        <v>1</v>
      </c>
      <c r="L129">
        <v>0</v>
      </c>
      <c r="M129">
        <v>2</v>
      </c>
      <c r="N129">
        <v>1</v>
      </c>
      <c r="O129">
        <f>--SUBTOTAL(103,Table1[[#This Row],[age]])</f>
        <v>1</v>
      </c>
      <c r="P129">
        <f>COUNTIFS(Table1[chol],"&gt;"&amp;Table1[[#This Row],[chol]],Table1[Visible = 1],1)+1</f>
        <v>146</v>
      </c>
      <c r="Q129">
        <f>RANK(Table1[[#This Row],[chol]],Table1[chol])</f>
        <v>146</v>
      </c>
      <c r="R129" t="b">
        <f>Table1[[#This Row],[Rank All Rows]]=Table1[[#This Row],[Rank Visible Rows Only]]</f>
        <v>1</v>
      </c>
    </row>
    <row r="130" spans="1:18">
      <c r="A130">
        <v>64</v>
      </c>
      <c r="B130">
        <v>0</v>
      </c>
      <c r="C130">
        <v>0</v>
      </c>
      <c r="D130">
        <v>130</v>
      </c>
      <c r="E130">
        <v>303</v>
      </c>
      <c r="F130">
        <v>0</v>
      </c>
      <c r="G130">
        <v>1</v>
      </c>
      <c r="H130">
        <v>122</v>
      </c>
      <c r="I130">
        <v>0</v>
      </c>
      <c r="J130">
        <v>2</v>
      </c>
      <c r="K130">
        <v>1</v>
      </c>
      <c r="L130">
        <v>2</v>
      </c>
      <c r="M130">
        <v>2</v>
      </c>
      <c r="N130">
        <v>1</v>
      </c>
      <c r="O130">
        <f>--SUBTOTAL(103,Table1[[#This Row],[age]])</f>
        <v>1</v>
      </c>
      <c r="P130">
        <f>COUNTIFS(Table1[chol],"&gt;"&amp;Table1[[#This Row],[chol]],Table1[Visible = 1],1)+1</f>
        <v>39</v>
      </c>
      <c r="Q130">
        <f>RANK(Table1[[#This Row],[chol]],Table1[chol])</f>
        <v>39</v>
      </c>
      <c r="R130" t="b">
        <f>Table1[[#This Row],[Rank All Rows]]=Table1[[#This Row],[Rank Visible Rows Only]]</f>
        <v>1</v>
      </c>
    </row>
    <row r="131" spans="1:18">
      <c r="A131">
        <v>59</v>
      </c>
      <c r="B131">
        <v>1</v>
      </c>
      <c r="C131">
        <v>0</v>
      </c>
      <c r="D131">
        <v>138</v>
      </c>
      <c r="E131">
        <v>271</v>
      </c>
      <c r="F131">
        <v>0</v>
      </c>
      <c r="G131">
        <v>0</v>
      </c>
      <c r="H131">
        <v>182</v>
      </c>
      <c r="I131">
        <v>0</v>
      </c>
      <c r="J131">
        <v>0</v>
      </c>
      <c r="K131">
        <v>2</v>
      </c>
      <c r="L131">
        <v>0</v>
      </c>
      <c r="M131">
        <v>2</v>
      </c>
      <c r="N131">
        <v>1</v>
      </c>
      <c r="O131">
        <f>--SUBTOTAL(103,Table1[[#This Row],[age]])</f>
        <v>1</v>
      </c>
      <c r="P131">
        <f>COUNTIFS(Table1[chol],"&gt;"&amp;Table1[[#This Row],[chol]],Table1[Visible = 1],1)+1</f>
        <v>82</v>
      </c>
      <c r="Q131">
        <f>RANK(Table1[[#This Row],[chol]],Table1[chol])</f>
        <v>82</v>
      </c>
      <c r="R131" t="b">
        <f>Table1[[#This Row],[Rank All Rows]]=Table1[[#This Row],[Rank Visible Rows Only]]</f>
        <v>1</v>
      </c>
    </row>
    <row r="132" spans="1:18">
      <c r="A132">
        <v>41</v>
      </c>
      <c r="B132">
        <v>0</v>
      </c>
      <c r="C132">
        <v>2</v>
      </c>
      <c r="D132">
        <v>112</v>
      </c>
      <c r="E132">
        <v>268</v>
      </c>
      <c r="F132">
        <v>0</v>
      </c>
      <c r="G132">
        <v>0</v>
      </c>
      <c r="H132">
        <v>172</v>
      </c>
      <c r="I132">
        <v>1</v>
      </c>
      <c r="J132">
        <v>0</v>
      </c>
      <c r="K132">
        <v>2</v>
      </c>
      <c r="L132">
        <v>0</v>
      </c>
      <c r="M132">
        <v>2</v>
      </c>
      <c r="N132">
        <v>1</v>
      </c>
      <c r="O132">
        <f>--SUBTOTAL(103,Table1[[#This Row],[age]])</f>
        <v>1</v>
      </c>
      <c r="P132">
        <f>COUNTIFS(Table1[chol],"&gt;"&amp;Table1[[#This Row],[chol]],Table1[Visible = 1],1)+1</f>
        <v>91</v>
      </c>
      <c r="Q132">
        <f>RANK(Table1[[#This Row],[chol]],Table1[chol])</f>
        <v>91</v>
      </c>
      <c r="R132" t="b">
        <f>Table1[[#This Row],[Rank All Rows]]=Table1[[#This Row],[Rank Visible Rows Only]]</f>
        <v>1</v>
      </c>
    </row>
    <row r="133" spans="1:18">
      <c r="A133">
        <v>54</v>
      </c>
      <c r="B133">
        <v>0</v>
      </c>
      <c r="C133">
        <v>2</v>
      </c>
      <c r="D133">
        <v>108</v>
      </c>
      <c r="E133">
        <v>267</v>
      </c>
      <c r="F133">
        <v>0</v>
      </c>
      <c r="G133">
        <v>0</v>
      </c>
      <c r="H133">
        <v>167</v>
      </c>
      <c r="I133">
        <v>0</v>
      </c>
      <c r="J133">
        <v>0</v>
      </c>
      <c r="K133">
        <v>2</v>
      </c>
      <c r="L133">
        <v>0</v>
      </c>
      <c r="M133">
        <v>2</v>
      </c>
      <c r="N133">
        <v>1</v>
      </c>
      <c r="O133">
        <f>--SUBTOTAL(103,Table1[[#This Row],[age]])</f>
        <v>1</v>
      </c>
      <c r="P133">
        <f>COUNTIFS(Table1[chol],"&gt;"&amp;Table1[[#This Row],[chol]],Table1[Visible = 1],1)+1</f>
        <v>93</v>
      </c>
      <c r="Q133">
        <f>RANK(Table1[[#This Row],[chol]],Table1[chol])</f>
        <v>93</v>
      </c>
      <c r="R133" t="b">
        <f>Table1[[#This Row],[Rank All Rows]]=Table1[[#This Row],[Rank Visible Rows Only]]</f>
        <v>1</v>
      </c>
    </row>
    <row r="134" spans="1:18">
      <c r="A134">
        <v>39</v>
      </c>
      <c r="B134">
        <v>0</v>
      </c>
      <c r="C134">
        <v>2</v>
      </c>
      <c r="D134">
        <v>94</v>
      </c>
      <c r="E134">
        <v>199</v>
      </c>
      <c r="F134">
        <v>0</v>
      </c>
      <c r="G134">
        <v>1</v>
      </c>
      <c r="H134">
        <v>179</v>
      </c>
      <c r="I134">
        <v>0</v>
      </c>
      <c r="J134">
        <v>0</v>
      </c>
      <c r="K134">
        <v>2</v>
      </c>
      <c r="L134">
        <v>0</v>
      </c>
      <c r="M134">
        <v>2</v>
      </c>
      <c r="N134">
        <v>1</v>
      </c>
      <c r="O134">
        <f>--SUBTOTAL(103,Table1[[#This Row],[age]])</f>
        <v>1</v>
      </c>
      <c r="P134">
        <f>COUNTIFS(Table1[chol],"&gt;"&amp;Table1[[#This Row],[chol]],Table1[Visible = 1],1)+1</f>
        <v>254</v>
      </c>
      <c r="Q134">
        <f>RANK(Table1[[#This Row],[chol]],Table1[chol])</f>
        <v>254</v>
      </c>
      <c r="R134" t="b">
        <f>Table1[[#This Row],[Rank All Rows]]=Table1[[#This Row],[Rank Visible Rows Only]]</f>
        <v>1</v>
      </c>
    </row>
    <row r="135" spans="1:18">
      <c r="A135">
        <v>34</v>
      </c>
      <c r="B135">
        <v>0</v>
      </c>
      <c r="C135">
        <v>1</v>
      </c>
      <c r="D135">
        <v>118</v>
      </c>
      <c r="E135">
        <v>210</v>
      </c>
      <c r="F135">
        <v>0</v>
      </c>
      <c r="G135">
        <v>1</v>
      </c>
      <c r="H135">
        <v>192</v>
      </c>
      <c r="I135">
        <v>0</v>
      </c>
      <c r="J135">
        <v>0.7</v>
      </c>
      <c r="K135">
        <v>2</v>
      </c>
      <c r="L135">
        <v>0</v>
      </c>
      <c r="M135">
        <v>2</v>
      </c>
      <c r="N135">
        <v>1</v>
      </c>
      <c r="O135">
        <f>--SUBTOTAL(103,Table1[[#This Row],[age]])</f>
        <v>1</v>
      </c>
      <c r="P135">
        <f>COUNTIFS(Table1[chol],"&gt;"&amp;Table1[[#This Row],[chol]],Table1[Visible = 1],1)+1</f>
        <v>230</v>
      </c>
      <c r="Q135">
        <f>RANK(Table1[[#This Row],[chol]],Table1[chol])</f>
        <v>230</v>
      </c>
      <c r="R135" t="b">
        <f>Table1[[#This Row],[Rank All Rows]]=Table1[[#This Row],[Rank Visible Rows Only]]</f>
        <v>1</v>
      </c>
    </row>
    <row r="136" spans="1:18">
      <c r="A136">
        <v>47</v>
      </c>
      <c r="B136">
        <v>1</v>
      </c>
      <c r="C136">
        <v>0</v>
      </c>
      <c r="D136">
        <v>112</v>
      </c>
      <c r="E136">
        <v>204</v>
      </c>
      <c r="F136">
        <v>0</v>
      </c>
      <c r="G136">
        <v>1</v>
      </c>
      <c r="H136">
        <v>143</v>
      </c>
      <c r="I136">
        <v>0</v>
      </c>
      <c r="J136">
        <v>0.1</v>
      </c>
      <c r="K136">
        <v>2</v>
      </c>
      <c r="L136">
        <v>0</v>
      </c>
      <c r="M136">
        <v>2</v>
      </c>
      <c r="N136">
        <v>1</v>
      </c>
      <c r="O136">
        <f>--SUBTOTAL(103,Table1[[#This Row],[age]])</f>
        <v>1</v>
      </c>
      <c r="P136">
        <f>COUNTIFS(Table1[chol],"&gt;"&amp;Table1[[#This Row],[chol]],Table1[Visible = 1],1)+1</f>
        <v>241</v>
      </c>
      <c r="Q136">
        <f>RANK(Table1[[#This Row],[chol]],Table1[chol])</f>
        <v>241</v>
      </c>
      <c r="R136" t="b">
        <f>Table1[[#This Row],[Rank All Rows]]=Table1[[#This Row],[Rank Visible Rows Only]]</f>
        <v>1</v>
      </c>
    </row>
    <row r="137" spans="1:18">
      <c r="A137">
        <v>67</v>
      </c>
      <c r="B137">
        <v>0</v>
      </c>
      <c r="C137">
        <v>2</v>
      </c>
      <c r="D137">
        <v>152</v>
      </c>
      <c r="E137">
        <v>277</v>
      </c>
      <c r="F137">
        <v>0</v>
      </c>
      <c r="G137">
        <v>1</v>
      </c>
      <c r="H137">
        <v>172</v>
      </c>
      <c r="I137">
        <v>0</v>
      </c>
      <c r="J137">
        <v>0</v>
      </c>
      <c r="K137">
        <v>2</v>
      </c>
      <c r="L137">
        <v>1</v>
      </c>
      <c r="M137">
        <v>2</v>
      </c>
      <c r="N137">
        <v>1</v>
      </c>
      <c r="O137">
        <f>--SUBTOTAL(103,Table1[[#This Row],[age]])</f>
        <v>1</v>
      </c>
      <c r="P137">
        <f>COUNTIFS(Table1[chol],"&gt;"&amp;Table1[[#This Row],[chol]],Table1[Visible = 1],1)+1</f>
        <v>72</v>
      </c>
      <c r="Q137">
        <f>RANK(Table1[[#This Row],[chol]],Table1[chol])</f>
        <v>72</v>
      </c>
      <c r="R137" t="b">
        <f>Table1[[#This Row],[Rank All Rows]]=Table1[[#This Row],[Rank Visible Rows Only]]</f>
        <v>1</v>
      </c>
    </row>
    <row r="138" spans="1:18">
      <c r="A138">
        <v>52</v>
      </c>
      <c r="B138">
        <v>0</v>
      </c>
      <c r="C138">
        <v>2</v>
      </c>
      <c r="D138">
        <v>136</v>
      </c>
      <c r="E138">
        <v>196</v>
      </c>
      <c r="F138">
        <v>0</v>
      </c>
      <c r="G138">
        <v>0</v>
      </c>
      <c r="H138">
        <v>169</v>
      </c>
      <c r="I138">
        <v>0</v>
      </c>
      <c r="J138">
        <v>0.1</v>
      </c>
      <c r="K138">
        <v>1</v>
      </c>
      <c r="L138">
        <v>0</v>
      </c>
      <c r="M138">
        <v>2</v>
      </c>
      <c r="N138">
        <v>1</v>
      </c>
      <c r="O138">
        <f>--SUBTOTAL(103,Table1[[#This Row],[age]])</f>
        <v>1</v>
      </c>
      <c r="P138">
        <f>COUNTIFS(Table1[chol],"&gt;"&amp;Table1[[#This Row],[chol]],Table1[Visible = 1],1)+1</f>
        <v>265</v>
      </c>
      <c r="Q138">
        <f>RANK(Table1[[#This Row],[chol]],Table1[chol])</f>
        <v>265</v>
      </c>
      <c r="R138" t="b">
        <f>Table1[[#This Row],[Rank All Rows]]=Table1[[#This Row],[Rank Visible Rows Only]]</f>
        <v>1</v>
      </c>
    </row>
    <row r="139" spans="1:18">
      <c r="A139">
        <v>74</v>
      </c>
      <c r="B139">
        <v>0</v>
      </c>
      <c r="C139">
        <v>1</v>
      </c>
      <c r="D139">
        <v>120</v>
      </c>
      <c r="E139">
        <v>269</v>
      </c>
      <c r="F139">
        <v>0</v>
      </c>
      <c r="G139">
        <v>0</v>
      </c>
      <c r="H139">
        <v>121</v>
      </c>
      <c r="I139">
        <v>1</v>
      </c>
      <c r="J139">
        <v>0.2</v>
      </c>
      <c r="K139">
        <v>2</v>
      </c>
      <c r="L139">
        <v>1</v>
      </c>
      <c r="M139">
        <v>2</v>
      </c>
      <c r="N139">
        <v>1</v>
      </c>
      <c r="O139">
        <f>--SUBTOTAL(103,Table1[[#This Row],[age]])</f>
        <v>1</v>
      </c>
      <c r="P139">
        <f>COUNTIFS(Table1[chol],"&gt;"&amp;Table1[[#This Row],[chol]],Table1[Visible = 1],1)+1</f>
        <v>86</v>
      </c>
      <c r="Q139">
        <f>RANK(Table1[[#This Row],[chol]],Table1[chol])</f>
        <v>86</v>
      </c>
      <c r="R139" t="b">
        <f>Table1[[#This Row],[Rank All Rows]]=Table1[[#This Row],[Rank Visible Rows Only]]</f>
        <v>1</v>
      </c>
    </row>
    <row r="140" spans="1:18">
      <c r="A140">
        <v>54</v>
      </c>
      <c r="B140">
        <v>0</v>
      </c>
      <c r="C140">
        <v>2</v>
      </c>
      <c r="D140">
        <v>160</v>
      </c>
      <c r="E140">
        <v>201</v>
      </c>
      <c r="F140">
        <v>0</v>
      </c>
      <c r="G140">
        <v>1</v>
      </c>
      <c r="H140">
        <v>163</v>
      </c>
      <c r="I140">
        <v>0</v>
      </c>
      <c r="J140">
        <v>0</v>
      </c>
      <c r="K140">
        <v>2</v>
      </c>
      <c r="L140">
        <v>1</v>
      </c>
      <c r="M140">
        <v>2</v>
      </c>
      <c r="N140">
        <v>1</v>
      </c>
      <c r="O140">
        <f>--SUBTOTAL(103,Table1[[#This Row],[age]])</f>
        <v>1</v>
      </c>
      <c r="P140">
        <f>COUNTIFS(Table1[chol],"&gt;"&amp;Table1[[#This Row],[chol]],Table1[Visible = 1],1)+1</f>
        <v>250</v>
      </c>
      <c r="Q140">
        <f>RANK(Table1[[#This Row],[chol]],Table1[chol])</f>
        <v>250</v>
      </c>
      <c r="R140" t="b">
        <f>Table1[[#This Row],[Rank All Rows]]=Table1[[#This Row],[Rank Visible Rows Only]]</f>
        <v>1</v>
      </c>
    </row>
    <row r="141" spans="1:18">
      <c r="A141">
        <v>49</v>
      </c>
      <c r="B141">
        <v>0</v>
      </c>
      <c r="C141">
        <v>1</v>
      </c>
      <c r="D141">
        <v>134</v>
      </c>
      <c r="E141">
        <v>271</v>
      </c>
      <c r="F141">
        <v>0</v>
      </c>
      <c r="G141">
        <v>1</v>
      </c>
      <c r="H141">
        <v>162</v>
      </c>
      <c r="I141">
        <v>0</v>
      </c>
      <c r="J141">
        <v>0</v>
      </c>
      <c r="K141">
        <v>1</v>
      </c>
      <c r="L141">
        <v>0</v>
      </c>
      <c r="M141">
        <v>2</v>
      </c>
      <c r="N141">
        <v>1</v>
      </c>
      <c r="O141">
        <f>--SUBTOTAL(103,Table1[[#This Row],[age]])</f>
        <v>1</v>
      </c>
      <c r="P141">
        <f>COUNTIFS(Table1[chol],"&gt;"&amp;Table1[[#This Row],[chol]],Table1[Visible = 1],1)+1</f>
        <v>82</v>
      </c>
      <c r="Q141">
        <f>RANK(Table1[[#This Row],[chol]],Table1[chol])</f>
        <v>82</v>
      </c>
      <c r="R141" t="b">
        <f>Table1[[#This Row],[Rank All Rows]]=Table1[[#This Row],[Rank Visible Rows Only]]</f>
        <v>1</v>
      </c>
    </row>
    <row r="142" spans="1:18">
      <c r="A142">
        <v>42</v>
      </c>
      <c r="B142">
        <v>1</v>
      </c>
      <c r="C142">
        <v>1</v>
      </c>
      <c r="D142">
        <v>120</v>
      </c>
      <c r="E142">
        <v>295</v>
      </c>
      <c r="F142">
        <v>0</v>
      </c>
      <c r="G142">
        <v>1</v>
      </c>
      <c r="H142">
        <v>162</v>
      </c>
      <c r="I142">
        <v>0</v>
      </c>
      <c r="J142">
        <v>0</v>
      </c>
      <c r="K142">
        <v>2</v>
      </c>
      <c r="L142">
        <v>0</v>
      </c>
      <c r="M142">
        <v>2</v>
      </c>
      <c r="N142">
        <v>1</v>
      </c>
      <c r="O142">
        <f>--SUBTOTAL(103,Table1[[#This Row],[age]])</f>
        <v>1</v>
      </c>
      <c r="P142">
        <f>COUNTIFS(Table1[chol],"&gt;"&amp;Table1[[#This Row],[chol]],Table1[Visible = 1],1)+1</f>
        <v>49</v>
      </c>
      <c r="Q142">
        <f>RANK(Table1[[#This Row],[chol]],Table1[chol])</f>
        <v>49</v>
      </c>
      <c r="R142" t="b">
        <f>Table1[[#This Row],[Rank All Rows]]=Table1[[#This Row],[Rank Visible Rows Only]]</f>
        <v>1</v>
      </c>
    </row>
    <row r="143" spans="1:18">
      <c r="A143">
        <v>41</v>
      </c>
      <c r="B143">
        <v>1</v>
      </c>
      <c r="C143">
        <v>1</v>
      </c>
      <c r="D143">
        <v>110</v>
      </c>
      <c r="E143">
        <v>235</v>
      </c>
      <c r="F143">
        <v>0</v>
      </c>
      <c r="G143">
        <v>1</v>
      </c>
      <c r="H143">
        <v>153</v>
      </c>
      <c r="I143">
        <v>0</v>
      </c>
      <c r="J143">
        <v>0</v>
      </c>
      <c r="K143">
        <v>2</v>
      </c>
      <c r="L143">
        <v>0</v>
      </c>
      <c r="M143">
        <v>2</v>
      </c>
      <c r="N143">
        <v>1</v>
      </c>
      <c r="O143">
        <f>--SUBTOTAL(103,Table1[[#This Row],[age]])</f>
        <v>1</v>
      </c>
      <c r="P143">
        <f>COUNTIFS(Table1[chol],"&gt;"&amp;Table1[[#This Row],[chol]],Table1[Visible = 1],1)+1</f>
        <v>164</v>
      </c>
      <c r="Q143">
        <f>RANK(Table1[[#This Row],[chol]],Table1[chol])</f>
        <v>164</v>
      </c>
      <c r="R143" t="b">
        <f>Table1[[#This Row],[Rank All Rows]]=Table1[[#This Row],[Rank Visible Rows Only]]</f>
        <v>1</v>
      </c>
    </row>
    <row r="144" spans="1:18">
      <c r="A144">
        <v>41</v>
      </c>
      <c r="B144">
        <v>0</v>
      </c>
      <c r="C144">
        <v>1</v>
      </c>
      <c r="D144">
        <v>126</v>
      </c>
      <c r="E144">
        <v>306</v>
      </c>
      <c r="F144">
        <v>0</v>
      </c>
      <c r="G144">
        <v>1</v>
      </c>
      <c r="H144">
        <v>163</v>
      </c>
      <c r="I144">
        <v>0</v>
      </c>
      <c r="J144">
        <v>0</v>
      </c>
      <c r="K144">
        <v>2</v>
      </c>
      <c r="L144">
        <v>0</v>
      </c>
      <c r="M144">
        <v>2</v>
      </c>
      <c r="N144">
        <v>1</v>
      </c>
      <c r="O144">
        <f>--SUBTOTAL(103,Table1[[#This Row],[age]])</f>
        <v>1</v>
      </c>
      <c r="P144">
        <f>COUNTIFS(Table1[chol],"&gt;"&amp;Table1[[#This Row],[chol]],Table1[Visible = 1],1)+1</f>
        <v>35</v>
      </c>
      <c r="Q144">
        <f>RANK(Table1[[#This Row],[chol]],Table1[chol])</f>
        <v>35</v>
      </c>
      <c r="R144" t="b">
        <f>Table1[[#This Row],[Rank All Rows]]=Table1[[#This Row],[Rank Visible Rows Only]]</f>
        <v>1</v>
      </c>
    </row>
    <row r="145" spans="1:18">
      <c r="A145">
        <v>49</v>
      </c>
      <c r="B145">
        <v>0</v>
      </c>
      <c r="C145">
        <v>0</v>
      </c>
      <c r="D145">
        <v>130</v>
      </c>
      <c r="E145">
        <v>269</v>
      </c>
      <c r="F145">
        <v>0</v>
      </c>
      <c r="G145">
        <v>1</v>
      </c>
      <c r="H145">
        <v>163</v>
      </c>
      <c r="I145">
        <v>0</v>
      </c>
      <c r="J145">
        <v>0</v>
      </c>
      <c r="K145">
        <v>2</v>
      </c>
      <c r="L145">
        <v>0</v>
      </c>
      <c r="M145">
        <v>2</v>
      </c>
      <c r="N145">
        <v>1</v>
      </c>
      <c r="O145">
        <f>--SUBTOTAL(103,Table1[[#This Row],[age]])</f>
        <v>1</v>
      </c>
      <c r="P145">
        <f>COUNTIFS(Table1[chol],"&gt;"&amp;Table1[[#This Row],[chol]],Table1[Visible = 1],1)+1</f>
        <v>86</v>
      </c>
      <c r="Q145">
        <f>RANK(Table1[[#This Row],[chol]],Table1[chol])</f>
        <v>86</v>
      </c>
      <c r="R145" t="b">
        <f>Table1[[#This Row],[Rank All Rows]]=Table1[[#This Row],[Rank Visible Rows Only]]</f>
        <v>1</v>
      </c>
    </row>
    <row r="146" spans="1:18">
      <c r="A146">
        <v>60</v>
      </c>
      <c r="B146">
        <v>0</v>
      </c>
      <c r="C146">
        <v>2</v>
      </c>
      <c r="D146">
        <v>120</v>
      </c>
      <c r="E146">
        <v>178</v>
      </c>
      <c r="F146">
        <v>1</v>
      </c>
      <c r="G146">
        <v>1</v>
      </c>
      <c r="H146">
        <v>96</v>
      </c>
      <c r="I146">
        <v>0</v>
      </c>
      <c r="J146">
        <v>0</v>
      </c>
      <c r="K146">
        <v>2</v>
      </c>
      <c r="L146">
        <v>0</v>
      </c>
      <c r="M146">
        <v>2</v>
      </c>
      <c r="N146">
        <v>1</v>
      </c>
      <c r="O146">
        <f>--SUBTOTAL(103,Table1[[#This Row],[age]])</f>
        <v>1</v>
      </c>
      <c r="P146">
        <f>COUNTIFS(Table1[chol],"&gt;"&amp;Table1[[#This Row],[chol]],Table1[Visible = 1],1)+1</f>
        <v>281</v>
      </c>
      <c r="Q146">
        <f>RANK(Table1[[#This Row],[chol]],Table1[chol])</f>
        <v>281</v>
      </c>
      <c r="R146" t="b">
        <f>Table1[[#This Row],[Rank All Rows]]=Table1[[#This Row],[Rank Visible Rows Only]]</f>
        <v>1</v>
      </c>
    </row>
    <row r="147" spans="1:18">
      <c r="A147">
        <v>62</v>
      </c>
      <c r="B147">
        <v>1</v>
      </c>
      <c r="C147">
        <v>1</v>
      </c>
      <c r="D147">
        <v>128</v>
      </c>
      <c r="E147">
        <v>208</v>
      </c>
      <c r="F147">
        <v>1</v>
      </c>
      <c r="G147">
        <v>0</v>
      </c>
      <c r="H147">
        <v>140</v>
      </c>
      <c r="I147">
        <v>0</v>
      </c>
      <c r="J147">
        <v>0</v>
      </c>
      <c r="K147">
        <v>2</v>
      </c>
      <c r="L147">
        <v>0</v>
      </c>
      <c r="M147">
        <v>2</v>
      </c>
      <c r="N147">
        <v>1</v>
      </c>
      <c r="O147">
        <f>--SUBTOTAL(103,Table1[[#This Row],[age]])</f>
        <v>1</v>
      </c>
      <c r="P147">
        <f>COUNTIFS(Table1[chol],"&gt;"&amp;Table1[[#This Row],[chol]],Table1[Visible = 1],1)+1</f>
        <v>233</v>
      </c>
      <c r="Q147">
        <f>RANK(Table1[[#This Row],[chol]],Table1[chol])</f>
        <v>233</v>
      </c>
      <c r="R147" t="b">
        <f>Table1[[#This Row],[Rank All Rows]]=Table1[[#This Row],[Rank Visible Rows Only]]</f>
        <v>1</v>
      </c>
    </row>
    <row r="148" spans="1:18">
      <c r="A148">
        <v>57</v>
      </c>
      <c r="B148">
        <v>1</v>
      </c>
      <c r="C148">
        <v>0</v>
      </c>
      <c r="D148">
        <v>110</v>
      </c>
      <c r="E148">
        <v>201</v>
      </c>
      <c r="F148">
        <v>0</v>
      </c>
      <c r="G148">
        <v>1</v>
      </c>
      <c r="H148">
        <v>126</v>
      </c>
      <c r="I148">
        <v>1</v>
      </c>
      <c r="J148">
        <v>1.5</v>
      </c>
      <c r="K148">
        <v>1</v>
      </c>
      <c r="L148">
        <v>0</v>
      </c>
      <c r="M148">
        <v>1</v>
      </c>
      <c r="N148">
        <v>1</v>
      </c>
      <c r="O148">
        <f>--SUBTOTAL(103,Table1[[#This Row],[age]])</f>
        <v>1</v>
      </c>
      <c r="P148">
        <f>COUNTIFS(Table1[chol],"&gt;"&amp;Table1[[#This Row],[chol]],Table1[Visible = 1],1)+1</f>
        <v>250</v>
      </c>
      <c r="Q148">
        <f>RANK(Table1[[#This Row],[chol]],Table1[chol])</f>
        <v>250</v>
      </c>
      <c r="R148" t="b">
        <f>Table1[[#This Row],[Rank All Rows]]=Table1[[#This Row],[Rank Visible Rows Only]]</f>
        <v>1</v>
      </c>
    </row>
    <row r="149" spans="1:18">
      <c r="A149">
        <v>64</v>
      </c>
      <c r="B149">
        <v>1</v>
      </c>
      <c r="C149">
        <v>0</v>
      </c>
      <c r="D149">
        <v>128</v>
      </c>
      <c r="E149">
        <v>263</v>
      </c>
      <c r="F149">
        <v>0</v>
      </c>
      <c r="G149">
        <v>1</v>
      </c>
      <c r="H149">
        <v>105</v>
      </c>
      <c r="I149">
        <v>1</v>
      </c>
      <c r="J149">
        <v>0.2</v>
      </c>
      <c r="K149">
        <v>1</v>
      </c>
      <c r="L149">
        <v>1</v>
      </c>
      <c r="M149">
        <v>3</v>
      </c>
      <c r="N149">
        <v>1</v>
      </c>
      <c r="O149">
        <f>--SUBTOTAL(103,Table1[[#This Row],[age]])</f>
        <v>1</v>
      </c>
      <c r="P149">
        <f>COUNTIFS(Table1[chol],"&gt;"&amp;Table1[[#This Row],[chol]],Table1[Visible = 1],1)+1</f>
        <v>101</v>
      </c>
      <c r="Q149">
        <f>RANK(Table1[[#This Row],[chol]],Table1[chol])</f>
        <v>101</v>
      </c>
      <c r="R149" t="b">
        <f>Table1[[#This Row],[Rank All Rows]]=Table1[[#This Row],[Rank Visible Rows Only]]</f>
        <v>1</v>
      </c>
    </row>
    <row r="150" spans="1:18">
      <c r="A150">
        <v>51</v>
      </c>
      <c r="B150">
        <v>0</v>
      </c>
      <c r="C150">
        <v>2</v>
      </c>
      <c r="D150">
        <v>120</v>
      </c>
      <c r="E150">
        <v>295</v>
      </c>
      <c r="F150">
        <v>0</v>
      </c>
      <c r="G150">
        <v>0</v>
      </c>
      <c r="H150">
        <v>157</v>
      </c>
      <c r="I150">
        <v>0</v>
      </c>
      <c r="J150">
        <v>0.6</v>
      </c>
      <c r="K150">
        <v>2</v>
      </c>
      <c r="L150">
        <v>0</v>
      </c>
      <c r="M150">
        <v>2</v>
      </c>
      <c r="N150">
        <v>1</v>
      </c>
      <c r="O150">
        <f>--SUBTOTAL(103,Table1[[#This Row],[age]])</f>
        <v>1</v>
      </c>
      <c r="P150">
        <f>COUNTIFS(Table1[chol],"&gt;"&amp;Table1[[#This Row],[chol]],Table1[Visible = 1],1)+1</f>
        <v>49</v>
      </c>
      <c r="Q150">
        <f>RANK(Table1[[#This Row],[chol]],Table1[chol])</f>
        <v>49</v>
      </c>
      <c r="R150" t="b">
        <f>Table1[[#This Row],[Rank All Rows]]=Table1[[#This Row],[Rank Visible Rows Only]]</f>
        <v>1</v>
      </c>
    </row>
    <row r="151" spans="1:18">
      <c r="A151">
        <v>43</v>
      </c>
      <c r="B151">
        <v>1</v>
      </c>
      <c r="C151">
        <v>0</v>
      </c>
      <c r="D151">
        <v>115</v>
      </c>
      <c r="E151">
        <v>303</v>
      </c>
      <c r="F151">
        <v>0</v>
      </c>
      <c r="G151">
        <v>1</v>
      </c>
      <c r="H151">
        <v>181</v>
      </c>
      <c r="I151">
        <v>0</v>
      </c>
      <c r="J151">
        <v>1.2</v>
      </c>
      <c r="K151">
        <v>1</v>
      </c>
      <c r="L151">
        <v>0</v>
      </c>
      <c r="M151">
        <v>2</v>
      </c>
      <c r="N151">
        <v>1</v>
      </c>
      <c r="O151">
        <f>--SUBTOTAL(103,Table1[[#This Row],[age]])</f>
        <v>1</v>
      </c>
      <c r="P151">
        <f>COUNTIFS(Table1[chol],"&gt;"&amp;Table1[[#This Row],[chol]],Table1[Visible = 1],1)+1</f>
        <v>39</v>
      </c>
      <c r="Q151">
        <f>RANK(Table1[[#This Row],[chol]],Table1[chol])</f>
        <v>39</v>
      </c>
      <c r="R151" t="b">
        <f>Table1[[#This Row],[Rank All Rows]]=Table1[[#This Row],[Rank Visible Rows Only]]</f>
        <v>1</v>
      </c>
    </row>
    <row r="152" spans="1:18">
      <c r="A152">
        <v>42</v>
      </c>
      <c r="B152">
        <v>0</v>
      </c>
      <c r="C152">
        <v>2</v>
      </c>
      <c r="D152">
        <v>120</v>
      </c>
      <c r="E152">
        <v>209</v>
      </c>
      <c r="F152">
        <v>0</v>
      </c>
      <c r="G152">
        <v>1</v>
      </c>
      <c r="H152">
        <v>173</v>
      </c>
      <c r="I152">
        <v>0</v>
      </c>
      <c r="J152">
        <v>0</v>
      </c>
      <c r="K152">
        <v>1</v>
      </c>
      <c r="L152">
        <v>0</v>
      </c>
      <c r="M152">
        <v>2</v>
      </c>
      <c r="N152">
        <v>1</v>
      </c>
      <c r="O152">
        <f>--SUBTOTAL(103,Table1[[#This Row],[age]])</f>
        <v>1</v>
      </c>
      <c r="P152">
        <f>COUNTIFS(Table1[chol],"&gt;"&amp;Table1[[#This Row],[chol]],Table1[Visible = 1],1)+1</f>
        <v>231</v>
      </c>
      <c r="Q152">
        <f>RANK(Table1[[#This Row],[chol]],Table1[chol])</f>
        <v>231</v>
      </c>
      <c r="R152" t="b">
        <f>Table1[[#This Row],[Rank All Rows]]=Table1[[#This Row],[Rank Visible Rows Only]]</f>
        <v>1</v>
      </c>
    </row>
    <row r="153" spans="1:18">
      <c r="A153">
        <v>67</v>
      </c>
      <c r="B153">
        <v>0</v>
      </c>
      <c r="C153">
        <v>0</v>
      </c>
      <c r="D153">
        <v>106</v>
      </c>
      <c r="E153">
        <v>223</v>
      </c>
      <c r="F153">
        <v>0</v>
      </c>
      <c r="G153">
        <v>1</v>
      </c>
      <c r="H153">
        <v>142</v>
      </c>
      <c r="I153">
        <v>0</v>
      </c>
      <c r="J153">
        <v>0.3</v>
      </c>
      <c r="K153">
        <v>2</v>
      </c>
      <c r="L153">
        <v>2</v>
      </c>
      <c r="M153">
        <v>2</v>
      </c>
      <c r="N153">
        <v>1</v>
      </c>
      <c r="O153">
        <f>--SUBTOTAL(103,Table1[[#This Row],[age]])</f>
        <v>1</v>
      </c>
      <c r="P153">
        <f>COUNTIFS(Table1[chol],"&gt;"&amp;Table1[[#This Row],[chol]],Table1[Visible = 1],1)+1</f>
        <v>198</v>
      </c>
      <c r="Q153">
        <f>RANK(Table1[[#This Row],[chol]],Table1[chol])</f>
        <v>198</v>
      </c>
      <c r="R153" t="b">
        <f>Table1[[#This Row],[Rank All Rows]]=Table1[[#This Row],[Rank Visible Rows Only]]</f>
        <v>1</v>
      </c>
    </row>
    <row r="154" spans="1:18">
      <c r="A154">
        <v>76</v>
      </c>
      <c r="B154">
        <v>0</v>
      </c>
      <c r="C154">
        <v>2</v>
      </c>
      <c r="D154">
        <v>140</v>
      </c>
      <c r="E154">
        <v>197</v>
      </c>
      <c r="F154">
        <v>0</v>
      </c>
      <c r="G154">
        <v>2</v>
      </c>
      <c r="H154">
        <v>116</v>
      </c>
      <c r="I154">
        <v>0</v>
      </c>
      <c r="J154">
        <v>1.1000000000000001</v>
      </c>
      <c r="K154">
        <v>1</v>
      </c>
      <c r="L154">
        <v>0</v>
      </c>
      <c r="M154">
        <v>2</v>
      </c>
      <c r="N154">
        <v>1</v>
      </c>
      <c r="O154">
        <f>--SUBTOTAL(103,Table1[[#This Row],[age]])</f>
        <v>1</v>
      </c>
      <c r="P154">
        <f>COUNTIFS(Table1[chol],"&gt;"&amp;Table1[[#This Row],[chol]],Table1[Visible = 1],1)+1</f>
        <v>259</v>
      </c>
      <c r="Q154">
        <f>RANK(Table1[[#This Row],[chol]],Table1[chol])</f>
        <v>259</v>
      </c>
      <c r="R154" t="b">
        <f>Table1[[#This Row],[Rank All Rows]]=Table1[[#This Row],[Rank Visible Rows Only]]</f>
        <v>1</v>
      </c>
    </row>
    <row r="155" spans="1:18">
      <c r="A155">
        <v>70</v>
      </c>
      <c r="B155">
        <v>1</v>
      </c>
      <c r="C155">
        <v>1</v>
      </c>
      <c r="D155">
        <v>156</v>
      </c>
      <c r="E155">
        <v>245</v>
      </c>
      <c r="F155">
        <v>0</v>
      </c>
      <c r="G155">
        <v>0</v>
      </c>
      <c r="H155">
        <v>143</v>
      </c>
      <c r="I155">
        <v>0</v>
      </c>
      <c r="J155">
        <v>0</v>
      </c>
      <c r="K155">
        <v>2</v>
      </c>
      <c r="L155">
        <v>0</v>
      </c>
      <c r="M155">
        <v>2</v>
      </c>
      <c r="N155">
        <v>1</v>
      </c>
      <c r="O155">
        <f>--SUBTOTAL(103,Table1[[#This Row],[age]])</f>
        <v>1</v>
      </c>
      <c r="P155">
        <f>COUNTIFS(Table1[chol],"&gt;"&amp;Table1[[#This Row],[chol]],Table1[Visible = 1],1)+1</f>
        <v>140</v>
      </c>
      <c r="Q155">
        <f>RANK(Table1[[#This Row],[chol]],Table1[chol])</f>
        <v>140</v>
      </c>
      <c r="R155" t="b">
        <f>Table1[[#This Row],[Rank All Rows]]=Table1[[#This Row],[Rank Visible Rows Only]]</f>
        <v>1</v>
      </c>
    </row>
    <row r="156" spans="1:18">
      <c r="A156">
        <v>44</v>
      </c>
      <c r="B156">
        <v>0</v>
      </c>
      <c r="C156">
        <v>2</v>
      </c>
      <c r="D156">
        <v>118</v>
      </c>
      <c r="E156">
        <v>242</v>
      </c>
      <c r="F156">
        <v>0</v>
      </c>
      <c r="G156">
        <v>1</v>
      </c>
      <c r="H156">
        <v>149</v>
      </c>
      <c r="I156">
        <v>0</v>
      </c>
      <c r="J156">
        <v>0.3</v>
      </c>
      <c r="K156">
        <v>1</v>
      </c>
      <c r="L156">
        <v>1</v>
      </c>
      <c r="M156">
        <v>2</v>
      </c>
      <c r="N156">
        <v>1</v>
      </c>
      <c r="O156">
        <f>--SUBTOTAL(103,Table1[[#This Row],[age]])</f>
        <v>1</v>
      </c>
      <c r="P156">
        <f>COUNTIFS(Table1[chol],"&gt;"&amp;Table1[[#This Row],[chol]],Table1[Visible = 1],1)+1</f>
        <v>150</v>
      </c>
      <c r="Q156">
        <f>RANK(Table1[[#This Row],[chol]],Table1[chol])</f>
        <v>150</v>
      </c>
      <c r="R156" t="b">
        <f>Table1[[#This Row],[Rank All Rows]]=Table1[[#This Row],[Rank Visible Rows Only]]</f>
        <v>1</v>
      </c>
    </row>
    <row r="157" spans="1:18">
      <c r="A157">
        <v>60</v>
      </c>
      <c r="B157">
        <v>0</v>
      </c>
      <c r="C157">
        <v>3</v>
      </c>
      <c r="D157">
        <v>150</v>
      </c>
      <c r="E157">
        <v>240</v>
      </c>
      <c r="F157">
        <v>0</v>
      </c>
      <c r="G157">
        <v>1</v>
      </c>
      <c r="H157">
        <v>171</v>
      </c>
      <c r="I157">
        <v>0</v>
      </c>
      <c r="J157">
        <v>0.9</v>
      </c>
      <c r="K157">
        <v>2</v>
      </c>
      <c r="L157">
        <v>0</v>
      </c>
      <c r="M157">
        <v>2</v>
      </c>
      <c r="N157">
        <v>1</v>
      </c>
      <c r="O157">
        <f>--SUBTOTAL(103,Table1[[#This Row],[age]])</f>
        <v>1</v>
      </c>
      <c r="P157">
        <f>COUNTIFS(Table1[chol],"&gt;"&amp;Table1[[#This Row],[chol]],Table1[Visible = 1],1)+1</f>
        <v>152</v>
      </c>
      <c r="Q157">
        <f>RANK(Table1[[#This Row],[chol]],Table1[chol])</f>
        <v>152</v>
      </c>
      <c r="R157" t="b">
        <f>Table1[[#This Row],[Rank All Rows]]=Table1[[#This Row],[Rank Visible Rows Only]]</f>
        <v>1</v>
      </c>
    </row>
    <row r="158" spans="1:18">
      <c r="A158">
        <v>44</v>
      </c>
      <c r="B158">
        <v>1</v>
      </c>
      <c r="C158">
        <v>2</v>
      </c>
      <c r="D158">
        <v>120</v>
      </c>
      <c r="E158">
        <v>226</v>
      </c>
      <c r="F158">
        <v>0</v>
      </c>
      <c r="G158">
        <v>1</v>
      </c>
      <c r="H158">
        <v>169</v>
      </c>
      <c r="I158">
        <v>0</v>
      </c>
      <c r="J158">
        <v>0</v>
      </c>
      <c r="K158">
        <v>2</v>
      </c>
      <c r="L158">
        <v>0</v>
      </c>
      <c r="M158">
        <v>2</v>
      </c>
      <c r="N158">
        <v>1</v>
      </c>
      <c r="O158">
        <f>--SUBTOTAL(103,Table1[[#This Row],[age]])</f>
        <v>1</v>
      </c>
      <c r="P158">
        <f>COUNTIFS(Table1[chol],"&gt;"&amp;Table1[[#This Row],[chol]],Table1[Visible = 1],1)+1</f>
        <v>191</v>
      </c>
      <c r="Q158">
        <f>RANK(Table1[[#This Row],[chol]],Table1[chol])</f>
        <v>191</v>
      </c>
      <c r="R158" t="b">
        <f>Table1[[#This Row],[Rank All Rows]]=Table1[[#This Row],[Rank Visible Rows Only]]</f>
        <v>1</v>
      </c>
    </row>
    <row r="159" spans="1:18">
      <c r="A159">
        <v>42</v>
      </c>
      <c r="B159">
        <v>1</v>
      </c>
      <c r="C159">
        <v>2</v>
      </c>
      <c r="D159">
        <v>130</v>
      </c>
      <c r="E159">
        <v>180</v>
      </c>
      <c r="F159">
        <v>0</v>
      </c>
      <c r="G159">
        <v>1</v>
      </c>
      <c r="H159">
        <v>150</v>
      </c>
      <c r="I159">
        <v>0</v>
      </c>
      <c r="J159">
        <v>0</v>
      </c>
      <c r="K159">
        <v>2</v>
      </c>
      <c r="L159">
        <v>0</v>
      </c>
      <c r="M159">
        <v>2</v>
      </c>
      <c r="N159">
        <v>1</v>
      </c>
      <c r="O159">
        <f>--SUBTOTAL(103,Table1[[#This Row],[age]])</f>
        <v>1</v>
      </c>
      <c r="P159">
        <f>COUNTIFS(Table1[chol],"&gt;"&amp;Table1[[#This Row],[chol]],Table1[Visible = 1],1)+1</f>
        <v>280</v>
      </c>
      <c r="Q159">
        <f>RANK(Table1[[#This Row],[chol]],Table1[chol])</f>
        <v>280</v>
      </c>
      <c r="R159" t="b">
        <f>Table1[[#This Row],[Rank All Rows]]=Table1[[#This Row],[Rank Visible Rows Only]]</f>
        <v>1</v>
      </c>
    </row>
    <row r="160" spans="1:18">
      <c r="A160">
        <v>66</v>
      </c>
      <c r="B160">
        <v>1</v>
      </c>
      <c r="C160">
        <v>0</v>
      </c>
      <c r="D160">
        <v>160</v>
      </c>
      <c r="E160">
        <v>228</v>
      </c>
      <c r="F160">
        <v>0</v>
      </c>
      <c r="G160">
        <v>0</v>
      </c>
      <c r="H160">
        <v>138</v>
      </c>
      <c r="I160">
        <v>0</v>
      </c>
      <c r="J160">
        <v>2.2999999999999998</v>
      </c>
      <c r="K160">
        <v>2</v>
      </c>
      <c r="L160">
        <v>0</v>
      </c>
      <c r="M160">
        <v>1</v>
      </c>
      <c r="N160">
        <v>1</v>
      </c>
      <c r="O160">
        <f>--SUBTOTAL(103,Table1[[#This Row],[age]])</f>
        <v>1</v>
      </c>
      <c r="P160">
        <f>COUNTIFS(Table1[chol],"&gt;"&amp;Table1[[#This Row],[chol]],Table1[Visible = 1],1)+1</f>
        <v>187</v>
      </c>
      <c r="Q160">
        <f>RANK(Table1[[#This Row],[chol]],Table1[chol])</f>
        <v>187</v>
      </c>
      <c r="R160" t="b">
        <f>Table1[[#This Row],[Rank All Rows]]=Table1[[#This Row],[Rank Visible Rows Only]]</f>
        <v>1</v>
      </c>
    </row>
    <row r="161" spans="1:18">
      <c r="A161">
        <v>71</v>
      </c>
      <c r="B161">
        <v>0</v>
      </c>
      <c r="C161">
        <v>0</v>
      </c>
      <c r="D161">
        <v>112</v>
      </c>
      <c r="E161">
        <v>149</v>
      </c>
      <c r="F161">
        <v>0</v>
      </c>
      <c r="G161">
        <v>1</v>
      </c>
      <c r="H161">
        <v>125</v>
      </c>
      <c r="I161">
        <v>0</v>
      </c>
      <c r="J161">
        <v>1.6</v>
      </c>
      <c r="K161">
        <v>1</v>
      </c>
      <c r="L161">
        <v>0</v>
      </c>
      <c r="M161">
        <v>2</v>
      </c>
      <c r="N161">
        <v>1</v>
      </c>
      <c r="O161">
        <f>--SUBTOTAL(103,Table1[[#This Row],[age]])</f>
        <v>1</v>
      </c>
      <c r="P161">
        <f>COUNTIFS(Table1[chol],"&gt;"&amp;Table1[[#This Row],[chol]],Table1[Visible = 1],1)+1</f>
        <v>299</v>
      </c>
      <c r="Q161">
        <f>RANK(Table1[[#This Row],[chol]],Table1[chol])</f>
        <v>299</v>
      </c>
      <c r="R161" t="b">
        <f>Table1[[#This Row],[Rank All Rows]]=Table1[[#This Row],[Rank Visible Rows Only]]</f>
        <v>1</v>
      </c>
    </row>
    <row r="162" spans="1:18">
      <c r="A162">
        <v>64</v>
      </c>
      <c r="B162">
        <v>1</v>
      </c>
      <c r="C162">
        <v>3</v>
      </c>
      <c r="D162">
        <v>170</v>
      </c>
      <c r="E162">
        <v>227</v>
      </c>
      <c r="F162">
        <v>0</v>
      </c>
      <c r="G162">
        <v>0</v>
      </c>
      <c r="H162">
        <v>155</v>
      </c>
      <c r="I162">
        <v>0</v>
      </c>
      <c r="J162">
        <v>0.6</v>
      </c>
      <c r="K162">
        <v>1</v>
      </c>
      <c r="L162">
        <v>0</v>
      </c>
      <c r="M162">
        <v>3</v>
      </c>
      <c r="N162">
        <v>1</v>
      </c>
      <c r="O162">
        <f>--SUBTOTAL(103,Table1[[#This Row],[age]])</f>
        <v>1</v>
      </c>
      <c r="P162">
        <f>COUNTIFS(Table1[chol],"&gt;"&amp;Table1[[#This Row],[chol]],Table1[Visible = 1],1)+1</f>
        <v>189</v>
      </c>
      <c r="Q162">
        <f>RANK(Table1[[#This Row],[chol]],Table1[chol])</f>
        <v>189</v>
      </c>
      <c r="R162" t="b">
        <f>Table1[[#This Row],[Rank All Rows]]=Table1[[#This Row],[Rank Visible Rows Only]]</f>
        <v>1</v>
      </c>
    </row>
    <row r="163" spans="1:18">
      <c r="A163">
        <v>66</v>
      </c>
      <c r="B163">
        <v>0</v>
      </c>
      <c r="C163">
        <v>2</v>
      </c>
      <c r="D163">
        <v>146</v>
      </c>
      <c r="E163">
        <v>278</v>
      </c>
      <c r="F163">
        <v>0</v>
      </c>
      <c r="G163">
        <v>0</v>
      </c>
      <c r="H163">
        <v>152</v>
      </c>
      <c r="I163">
        <v>0</v>
      </c>
      <c r="J163">
        <v>0</v>
      </c>
      <c r="K163">
        <v>1</v>
      </c>
      <c r="L163">
        <v>1</v>
      </c>
      <c r="M163">
        <v>2</v>
      </c>
      <c r="N163">
        <v>1</v>
      </c>
      <c r="O163">
        <f>--SUBTOTAL(103,Table1[[#This Row],[age]])</f>
        <v>1</v>
      </c>
      <c r="P163">
        <f>COUNTIFS(Table1[chol],"&gt;"&amp;Table1[[#This Row],[chol]],Table1[Visible = 1],1)+1</f>
        <v>71</v>
      </c>
      <c r="Q163">
        <f>RANK(Table1[[#This Row],[chol]],Table1[chol])</f>
        <v>71</v>
      </c>
      <c r="R163" t="b">
        <f>Table1[[#This Row],[Rank All Rows]]=Table1[[#This Row],[Rank Visible Rows Only]]</f>
        <v>1</v>
      </c>
    </row>
    <row r="164" spans="1:18">
      <c r="A164">
        <v>39</v>
      </c>
      <c r="B164">
        <v>0</v>
      </c>
      <c r="C164">
        <v>2</v>
      </c>
      <c r="D164">
        <v>138</v>
      </c>
      <c r="E164">
        <v>220</v>
      </c>
      <c r="F164">
        <v>0</v>
      </c>
      <c r="G164">
        <v>1</v>
      </c>
      <c r="H164">
        <v>152</v>
      </c>
      <c r="I164">
        <v>0</v>
      </c>
      <c r="J164">
        <v>0</v>
      </c>
      <c r="K164">
        <v>1</v>
      </c>
      <c r="L164">
        <v>0</v>
      </c>
      <c r="M164">
        <v>2</v>
      </c>
      <c r="N164">
        <v>1</v>
      </c>
      <c r="O164">
        <f>--SUBTOTAL(103,Table1[[#This Row],[age]])</f>
        <v>1</v>
      </c>
      <c r="P164">
        <f>COUNTIFS(Table1[chol],"&gt;"&amp;Table1[[#This Row],[chol]],Table1[Visible = 1],1)+1</f>
        <v>205</v>
      </c>
      <c r="Q164">
        <f>RANK(Table1[[#This Row],[chol]],Table1[chol])</f>
        <v>205</v>
      </c>
      <c r="R164" t="b">
        <f>Table1[[#This Row],[Rank All Rows]]=Table1[[#This Row],[Rank Visible Rows Only]]</f>
        <v>1</v>
      </c>
    </row>
    <row r="165" spans="1:18">
      <c r="A165">
        <v>58</v>
      </c>
      <c r="B165">
        <v>0</v>
      </c>
      <c r="C165">
        <v>0</v>
      </c>
      <c r="D165">
        <v>130</v>
      </c>
      <c r="E165">
        <v>197</v>
      </c>
      <c r="F165">
        <v>0</v>
      </c>
      <c r="G165">
        <v>1</v>
      </c>
      <c r="H165">
        <v>131</v>
      </c>
      <c r="I165">
        <v>0</v>
      </c>
      <c r="J165">
        <v>0.6</v>
      </c>
      <c r="K165">
        <v>1</v>
      </c>
      <c r="L165">
        <v>0</v>
      </c>
      <c r="M165">
        <v>2</v>
      </c>
      <c r="N165">
        <v>1</v>
      </c>
      <c r="O165">
        <f>--SUBTOTAL(103,Table1[[#This Row],[age]])</f>
        <v>1</v>
      </c>
      <c r="P165">
        <f>COUNTIFS(Table1[chol],"&gt;"&amp;Table1[[#This Row],[chol]],Table1[Visible = 1],1)+1</f>
        <v>259</v>
      </c>
      <c r="Q165">
        <f>RANK(Table1[[#This Row],[chol]],Table1[chol])</f>
        <v>259</v>
      </c>
      <c r="R165" t="b">
        <f>Table1[[#This Row],[Rank All Rows]]=Table1[[#This Row],[Rank Visible Rows Only]]</f>
        <v>1</v>
      </c>
    </row>
    <row r="166" spans="1:18">
      <c r="A166">
        <v>47</v>
      </c>
      <c r="B166">
        <v>1</v>
      </c>
      <c r="C166">
        <v>2</v>
      </c>
      <c r="D166">
        <v>130</v>
      </c>
      <c r="E166">
        <v>253</v>
      </c>
      <c r="F166">
        <v>0</v>
      </c>
      <c r="G166">
        <v>1</v>
      </c>
      <c r="H166">
        <v>179</v>
      </c>
      <c r="I166">
        <v>0</v>
      </c>
      <c r="J166">
        <v>0</v>
      </c>
      <c r="K166">
        <v>2</v>
      </c>
      <c r="L166">
        <v>0</v>
      </c>
      <c r="M166">
        <v>2</v>
      </c>
      <c r="N166">
        <v>1</v>
      </c>
      <c r="O166">
        <f>--SUBTOTAL(103,Table1[[#This Row],[age]])</f>
        <v>1</v>
      </c>
      <c r="P166">
        <f>COUNTIFS(Table1[chol],"&gt;"&amp;Table1[[#This Row],[chol]],Table1[Visible = 1],1)+1</f>
        <v>124</v>
      </c>
      <c r="Q166">
        <f>RANK(Table1[[#This Row],[chol]],Table1[chol])</f>
        <v>124</v>
      </c>
      <c r="R166" t="b">
        <f>Table1[[#This Row],[Rank All Rows]]=Table1[[#This Row],[Rank Visible Rows Only]]</f>
        <v>1</v>
      </c>
    </row>
    <row r="167" spans="1:18">
      <c r="A167">
        <v>35</v>
      </c>
      <c r="B167">
        <v>1</v>
      </c>
      <c r="C167">
        <v>1</v>
      </c>
      <c r="D167">
        <v>122</v>
      </c>
      <c r="E167">
        <v>192</v>
      </c>
      <c r="F167">
        <v>0</v>
      </c>
      <c r="G167">
        <v>1</v>
      </c>
      <c r="H167">
        <v>174</v>
      </c>
      <c r="I167">
        <v>0</v>
      </c>
      <c r="J167">
        <v>0</v>
      </c>
      <c r="K167">
        <v>2</v>
      </c>
      <c r="L167">
        <v>0</v>
      </c>
      <c r="M167">
        <v>2</v>
      </c>
      <c r="N167">
        <v>1</v>
      </c>
      <c r="O167">
        <f>--SUBTOTAL(103,Table1[[#This Row],[age]])</f>
        <v>1</v>
      </c>
      <c r="P167">
        <f>COUNTIFS(Table1[chol],"&gt;"&amp;Table1[[#This Row],[chol]],Table1[Visible = 1],1)+1</f>
        <v>270</v>
      </c>
      <c r="Q167">
        <f>RANK(Table1[[#This Row],[chol]],Table1[chol])</f>
        <v>270</v>
      </c>
      <c r="R167" t="b">
        <f>Table1[[#This Row],[Rank All Rows]]=Table1[[#This Row],[Rank Visible Rows Only]]</f>
        <v>1</v>
      </c>
    </row>
    <row r="168" spans="1:18">
      <c r="A168">
        <v>58</v>
      </c>
      <c r="B168">
        <v>1</v>
      </c>
      <c r="C168">
        <v>1</v>
      </c>
      <c r="D168">
        <v>125</v>
      </c>
      <c r="E168">
        <v>220</v>
      </c>
      <c r="F168">
        <v>0</v>
      </c>
      <c r="G168">
        <v>1</v>
      </c>
      <c r="H168">
        <v>144</v>
      </c>
      <c r="I168">
        <v>0</v>
      </c>
      <c r="J168">
        <v>0.4</v>
      </c>
      <c r="K168">
        <v>1</v>
      </c>
      <c r="L168">
        <v>4</v>
      </c>
      <c r="M168">
        <v>3</v>
      </c>
      <c r="N168">
        <v>1</v>
      </c>
      <c r="O168">
        <f>--SUBTOTAL(103,Table1[[#This Row],[age]])</f>
        <v>1</v>
      </c>
      <c r="P168">
        <f>COUNTIFS(Table1[chol],"&gt;"&amp;Table1[[#This Row],[chol]],Table1[Visible = 1],1)+1</f>
        <v>205</v>
      </c>
      <c r="Q168">
        <f>RANK(Table1[[#This Row],[chol]],Table1[chol])</f>
        <v>205</v>
      </c>
      <c r="R168" t="b">
        <f>Table1[[#This Row],[Rank All Rows]]=Table1[[#This Row],[Rank Visible Rows Only]]</f>
        <v>1</v>
      </c>
    </row>
    <row r="169" spans="1:18">
      <c r="A169">
        <v>56</v>
      </c>
      <c r="B169">
        <v>1</v>
      </c>
      <c r="C169">
        <v>1</v>
      </c>
      <c r="D169">
        <v>130</v>
      </c>
      <c r="E169">
        <v>221</v>
      </c>
      <c r="F169">
        <v>0</v>
      </c>
      <c r="G169">
        <v>0</v>
      </c>
      <c r="H169">
        <v>163</v>
      </c>
      <c r="I169">
        <v>0</v>
      </c>
      <c r="J169">
        <v>0</v>
      </c>
      <c r="K169">
        <v>2</v>
      </c>
      <c r="L169">
        <v>0</v>
      </c>
      <c r="M169">
        <v>3</v>
      </c>
      <c r="N169">
        <v>1</v>
      </c>
      <c r="O169">
        <f>--SUBTOTAL(103,Table1[[#This Row],[age]])</f>
        <v>1</v>
      </c>
      <c r="P169">
        <f>COUNTIFS(Table1[chol],"&gt;"&amp;Table1[[#This Row],[chol]],Table1[Visible = 1],1)+1</f>
        <v>203</v>
      </c>
      <c r="Q169">
        <f>RANK(Table1[[#This Row],[chol]],Table1[chol])</f>
        <v>203</v>
      </c>
      <c r="R169" t="b">
        <f>Table1[[#This Row],[Rank All Rows]]=Table1[[#This Row],[Rank Visible Rows Only]]</f>
        <v>1</v>
      </c>
    </row>
    <row r="170" spans="1:18">
      <c r="A170">
        <v>56</v>
      </c>
      <c r="B170">
        <v>1</v>
      </c>
      <c r="C170">
        <v>1</v>
      </c>
      <c r="D170">
        <v>120</v>
      </c>
      <c r="E170">
        <v>240</v>
      </c>
      <c r="F170">
        <v>0</v>
      </c>
      <c r="G170">
        <v>1</v>
      </c>
      <c r="H170">
        <v>169</v>
      </c>
      <c r="I170">
        <v>0</v>
      </c>
      <c r="J170">
        <v>0</v>
      </c>
      <c r="K170">
        <v>0</v>
      </c>
      <c r="L170">
        <v>0</v>
      </c>
      <c r="M170">
        <v>2</v>
      </c>
      <c r="N170">
        <v>1</v>
      </c>
      <c r="O170">
        <f>--SUBTOTAL(103,Table1[[#This Row],[age]])</f>
        <v>1</v>
      </c>
      <c r="P170">
        <f>COUNTIFS(Table1[chol],"&gt;"&amp;Table1[[#This Row],[chol]],Table1[Visible = 1],1)+1</f>
        <v>152</v>
      </c>
      <c r="Q170">
        <f>RANK(Table1[[#This Row],[chol]],Table1[chol])</f>
        <v>152</v>
      </c>
      <c r="R170" t="b">
        <f>Table1[[#This Row],[Rank All Rows]]=Table1[[#This Row],[Rank Visible Rows Only]]</f>
        <v>1</v>
      </c>
    </row>
    <row r="171" spans="1:18">
      <c r="A171">
        <v>55</v>
      </c>
      <c r="B171">
        <v>0</v>
      </c>
      <c r="C171">
        <v>1</v>
      </c>
      <c r="D171">
        <v>132</v>
      </c>
      <c r="E171">
        <v>342</v>
      </c>
      <c r="F171">
        <v>0</v>
      </c>
      <c r="G171">
        <v>1</v>
      </c>
      <c r="H171">
        <v>166</v>
      </c>
      <c r="I171">
        <v>0</v>
      </c>
      <c r="J171">
        <v>1.2</v>
      </c>
      <c r="K171">
        <v>2</v>
      </c>
      <c r="L171">
        <v>0</v>
      </c>
      <c r="M171">
        <v>2</v>
      </c>
      <c r="N171">
        <v>1</v>
      </c>
      <c r="O171">
        <f>--SUBTOTAL(103,Table1[[#This Row],[age]])</f>
        <v>1</v>
      </c>
      <c r="P171">
        <f>COUNTIFS(Table1[chol],"&gt;"&amp;Table1[[#This Row],[chol]],Table1[Visible = 1],1)+1</f>
        <v>9</v>
      </c>
      <c r="Q171">
        <f>RANK(Table1[[#This Row],[chol]],Table1[chol])</f>
        <v>9</v>
      </c>
      <c r="R171" t="b">
        <f>Table1[[#This Row],[Rank All Rows]]=Table1[[#This Row],[Rank Visible Rows Only]]</f>
        <v>1</v>
      </c>
    </row>
    <row r="172" spans="1:18">
      <c r="A172">
        <v>41</v>
      </c>
      <c r="B172">
        <v>1</v>
      </c>
      <c r="C172">
        <v>1</v>
      </c>
      <c r="D172">
        <v>120</v>
      </c>
      <c r="E172">
        <v>157</v>
      </c>
      <c r="F172">
        <v>0</v>
      </c>
      <c r="G172">
        <v>1</v>
      </c>
      <c r="H172">
        <v>182</v>
      </c>
      <c r="I172">
        <v>0</v>
      </c>
      <c r="J172">
        <v>0</v>
      </c>
      <c r="K172">
        <v>2</v>
      </c>
      <c r="L172">
        <v>0</v>
      </c>
      <c r="M172">
        <v>2</v>
      </c>
      <c r="N172">
        <v>1</v>
      </c>
      <c r="O172">
        <f>--SUBTOTAL(103,Table1[[#This Row],[age]])</f>
        <v>1</v>
      </c>
      <c r="P172">
        <f>COUNTIFS(Table1[chol],"&gt;"&amp;Table1[[#This Row],[chol]],Table1[Visible = 1],1)+1</f>
        <v>298</v>
      </c>
      <c r="Q172">
        <f>RANK(Table1[[#This Row],[chol]],Table1[chol])</f>
        <v>298</v>
      </c>
      <c r="R172" t="b">
        <f>Table1[[#This Row],[Rank All Rows]]=Table1[[#This Row],[Rank Visible Rows Only]]</f>
        <v>1</v>
      </c>
    </row>
    <row r="173" spans="1:18">
      <c r="A173">
        <v>38</v>
      </c>
      <c r="B173">
        <v>1</v>
      </c>
      <c r="C173">
        <v>2</v>
      </c>
      <c r="D173">
        <v>138</v>
      </c>
      <c r="E173">
        <v>175</v>
      </c>
      <c r="F173">
        <v>0</v>
      </c>
      <c r="G173">
        <v>1</v>
      </c>
      <c r="H173">
        <v>173</v>
      </c>
      <c r="I173">
        <v>0</v>
      </c>
      <c r="J173">
        <v>0</v>
      </c>
      <c r="K173">
        <v>2</v>
      </c>
      <c r="L173">
        <v>4</v>
      </c>
      <c r="M173">
        <v>2</v>
      </c>
      <c r="N173">
        <v>1</v>
      </c>
      <c r="O173">
        <f>--SUBTOTAL(103,Table1[[#This Row],[age]])</f>
        <v>1</v>
      </c>
      <c r="P173">
        <f>COUNTIFS(Table1[chol],"&gt;"&amp;Table1[[#This Row],[chol]],Table1[Visible = 1],1)+1</f>
        <v>287</v>
      </c>
      <c r="Q173">
        <f>RANK(Table1[[#This Row],[chol]],Table1[chol])</f>
        <v>287</v>
      </c>
      <c r="R173" t="b">
        <f>Table1[[#This Row],[Rank All Rows]]=Table1[[#This Row],[Rank Visible Rows Only]]</f>
        <v>1</v>
      </c>
    </row>
    <row r="174" spans="1:18">
      <c r="A174">
        <v>38</v>
      </c>
      <c r="B174">
        <v>1</v>
      </c>
      <c r="C174">
        <v>2</v>
      </c>
      <c r="D174">
        <v>138</v>
      </c>
      <c r="E174">
        <v>175</v>
      </c>
      <c r="F174">
        <v>0</v>
      </c>
      <c r="G174">
        <v>1</v>
      </c>
      <c r="H174">
        <v>173</v>
      </c>
      <c r="I174">
        <v>0</v>
      </c>
      <c r="J174">
        <v>0</v>
      </c>
      <c r="K174">
        <v>2</v>
      </c>
      <c r="L174">
        <v>4</v>
      </c>
      <c r="M174">
        <v>2</v>
      </c>
      <c r="N174">
        <v>1</v>
      </c>
      <c r="O174">
        <f>--SUBTOTAL(103,Table1[[#This Row],[age]])</f>
        <v>1</v>
      </c>
      <c r="P174">
        <f>COUNTIFS(Table1[chol],"&gt;"&amp;Table1[[#This Row],[chol]],Table1[Visible = 1],1)+1</f>
        <v>287</v>
      </c>
      <c r="Q174">
        <f>RANK(Table1[[#This Row],[chol]],Table1[chol])</f>
        <v>287</v>
      </c>
      <c r="R174" t="b">
        <f>Table1[[#This Row],[Rank All Rows]]=Table1[[#This Row],[Rank Visible Rows Only]]</f>
        <v>1</v>
      </c>
    </row>
    <row r="175" spans="1:18">
      <c r="A175">
        <v>67</v>
      </c>
      <c r="B175">
        <v>1</v>
      </c>
      <c r="C175">
        <v>0</v>
      </c>
      <c r="D175">
        <v>160</v>
      </c>
      <c r="E175">
        <v>286</v>
      </c>
      <c r="F175">
        <v>0</v>
      </c>
      <c r="G175">
        <v>0</v>
      </c>
      <c r="H175">
        <v>108</v>
      </c>
      <c r="I175">
        <v>1</v>
      </c>
      <c r="J175">
        <v>1.5</v>
      </c>
      <c r="K175">
        <v>1</v>
      </c>
      <c r="L175">
        <v>3</v>
      </c>
      <c r="M175">
        <v>2</v>
      </c>
      <c r="N175">
        <v>0</v>
      </c>
      <c r="O175">
        <f>--SUBTOTAL(103,Table1[[#This Row],[age]])</f>
        <v>1</v>
      </c>
      <c r="P175">
        <f>COUNTIFS(Table1[chol],"&gt;"&amp;Table1[[#This Row],[chol]],Table1[Visible = 1],1)+1</f>
        <v>60</v>
      </c>
      <c r="Q175">
        <f>RANK(Table1[[#This Row],[chol]],Table1[chol])</f>
        <v>60</v>
      </c>
      <c r="R175" t="b">
        <f>Table1[[#This Row],[Rank All Rows]]=Table1[[#This Row],[Rank Visible Rows Only]]</f>
        <v>1</v>
      </c>
    </row>
    <row r="176" spans="1:18">
      <c r="A176">
        <v>67</v>
      </c>
      <c r="B176">
        <v>1</v>
      </c>
      <c r="C176">
        <v>0</v>
      </c>
      <c r="D176">
        <v>120</v>
      </c>
      <c r="E176">
        <v>229</v>
      </c>
      <c r="F176">
        <v>0</v>
      </c>
      <c r="G176">
        <v>0</v>
      </c>
      <c r="H176">
        <v>129</v>
      </c>
      <c r="I176">
        <v>1</v>
      </c>
      <c r="J176">
        <v>2.6</v>
      </c>
      <c r="K176">
        <v>1</v>
      </c>
      <c r="L176">
        <v>2</v>
      </c>
      <c r="M176">
        <v>3</v>
      </c>
      <c r="N176">
        <v>0</v>
      </c>
      <c r="O176">
        <f>--SUBTOTAL(103,Table1[[#This Row],[age]])</f>
        <v>1</v>
      </c>
      <c r="P176">
        <f>COUNTIFS(Table1[chol],"&gt;"&amp;Table1[[#This Row],[chol]],Table1[Visible = 1],1)+1</f>
        <v>184</v>
      </c>
      <c r="Q176">
        <f>RANK(Table1[[#This Row],[chol]],Table1[chol])</f>
        <v>184</v>
      </c>
      <c r="R176" t="b">
        <f>Table1[[#This Row],[Rank All Rows]]=Table1[[#This Row],[Rank Visible Rows Only]]</f>
        <v>1</v>
      </c>
    </row>
    <row r="177" spans="1:18">
      <c r="A177">
        <v>62</v>
      </c>
      <c r="B177">
        <v>0</v>
      </c>
      <c r="C177">
        <v>0</v>
      </c>
      <c r="D177">
        <v>140</v>
      </c>
      <c r="E177">
        <v>268</v>
      </c>
      <c r="F177">
        <v>0</v>
      </c>
      <c r="G177">
        <v>0</v>
      </c>
      <c r="H177">
        <v>160</v>
      </c>
      <c r="I177">
        <v>0</v>
      </c>
      <c r="J177">
        <v>3.6</v>
      </c>
      <c r="K177">
        <v>0</v>
      </c>
      <c r="L177">
        <v>2</v>
      </c>
      <c r="M177">
        <v>2</v>
      </c>
      <c r="N177">
        <v>0</v>
      </c>
      <c r="O177">
        <f>--SUBTOTAL(103,Table1[[#This Row],[age]])</f>
        <v>1</v>
      </c>
      <c r="P177">
        <f>COUNTIFS(Table1[chol],"&gt;"&amp;Table1[[#This Row],[chol]],Table1[Visible = 1],1)+1</f>
        <v>91</v>
      </c>
      <c r="Q177">
        <f>RANK(Table1[[#This Row],[chol]],Table1[chol])</f>
        <v>91</v>
      </c>
      <c r="R177" t="b">
        <f>Table1[[#This Row],[Rank All Rows]]=Table1[[#This Row],[Rank Visible Rows Only]]</f>
        <v>1</v>
      </c>
    </row>
    <row r="178" spans="1:18">
      <c r="A178">
        <v>63</v>
      </c>
      <c r="B178">
        <v>1</v>
      </c>
      <c r="C178">
        <v>0</v>
      </c>
      <c r="D178">
        <v>130</v>
      </c>
      <c r="E178">
        <v>254</v>
      </c>
      <c r="F178">
        <v>0</v>
      </c>
      <c r="G178">
        <v>0</v>
      </c>
      <c r="H178">
        <v>147</v>
      </c>
      <c r="I178">
        <v>0</v>
      </c>
      <c r="J178">
        <v>1.4</v>
      </c>
      <c r="K178">
        <v>1</v>
      </c>
      <c r="L178">
        <v>1</v>
      </c>
      <c r="M178">
        <v>3</v>
      </c>
      <c r="N178">
        <v>0</v>
      </c>
      <c r="O178">
        <f>--SUBTOTAL(103,Table1[[#This Row],[age]])</f>
        <v>1</v>
      </c>
      <c r="P178">
        <f>COUNTIFS(Table1[chol],"&gt;"&amp;Table1[[#This Row],[chol]],Table1[Visible = 1],1)+1</f>
        <v>119</v>
      </c>
      <c r="Q178">
        <f>RANK(Table1[[#This Row],[chol]],Table1[chol])</f>
        <v>119</v>
      </c>
      <c r="R178" t="b">
        <f>Table1[[#This Row],[Rank All Rows]]=Table1[[#This Row],[Rank Visible Rows Only]]</f>
        <v>1</v>
      </c>
    </row>
    <row r="179" spans="1:18">
      <c r="A179">
        <v>53</v>
      </c>
      <c r="B179">
        <v>1</v>
      </c>
      <c r="C179">
        <v>0</v>
      </c>
      <c r="D179">
        <v>140</v>
      </c>
      <c r="E179">
        <v>203</v>
      </c>
      <c r="F179">
        <v>1</v>
      </c>
      <c r="G179">
        <v>0</v>
      </c>
      <c r="H179">
        <v>155</v>
      </c>
      <c r="I179">
        <v>1</v>
      </c>
      <c r="J179">
        <v>3.1</v>
      </c>
      <c r="K179">
        <v>0</v>
      </c>
      <c r="L179">
        <v>0</v>
      </c>
      <c r="M179">
        <v>3</v>
      </c>
      <c r="N179">
        <v>0</v>
      </c>
      <c r="O179">
        <f>--SUBTOTAL(103,Table1[[#This Row],[age]])</f>
        <v>1</v>
      </c>
      <c r="P179">
        <f>COUNTIFS(Table1[chol],"&gt;"&amp;Table1[[#This Row],[chol]],Table1[Visible = 1],1)+1</f>
        <v>247</v>
      </c>
      <c r="Q179">
        <f>RANK(Table1[[#This Row],[chol]],Table1[chol])</f>
        <v>247</v>
      </c>
      <c r="R179" t="b">
        <f>Table1[[#This Row],[Rank All Rows]]=Table1[[#This Row],[Rank Visible Rows Only]]</f>
        <v>1</v>
      </c>
    </row>
    <row r="180" spans="1:18">
      <c r="A180">
        <v>56</v>
      </c>
      <c r="B180">
        <v>1</v>
      </c>
      <c r="C180">
        <v>2</v>
      </c>
      <c r="D180">
        <v>130</v>
      </c>
      <c r="E180">
        <v>256</v>
      </c>
      <c r="F180">
        <v>1</v>
      </c>
      <c r="G180">
        <v>0</v>
      </c>
      <c r="H180">
        <v>142</v>
      </c>
      <c r="I180">
        <v>1</v>
      </c>
      <c r="J180">
        <v>0.6</v>
      </c>
      <c r="K180">
        <v>1</v>
      </c>
      <c r="L180">
        <v>1</v>
      </c>
      <c r="M180">
        <v>1</v>
      </c>
      <c r="N180">
        <v>0</v>
      </c>
      <c r="O180">
        <f>--SUBTOTAL(103,Table1[[#This Row],[age]])</f>
        <v>1</v>
      </c>
      <c r="P180">
        <f>COUNTIFS(Table1[chol],"&gt;"&amp;Table1[[#This Row],[chol]],Table1[Visible = 1],1)+1</f>
        <v>114</v>
      </c>
      <c r="Q180">
        <f>RANK(Table1[[#This Row],[chol]],Table1[chol])</f>
        <v>114</v>
      </c>
      <c r="R180" t="b">
        <f>Table1[[#This Row],[Rank All Rows]]=Table1[[#This Row],[Rank Visible Rows Only]]</f>
        <v>1</v>
      </c>
    </row>
    <row r="181" spans="1:18">
      <c r="A181">
        <v>48</v>
      </c>
      <c r="B181">
        <v>1</v>
      </c>
      <c r="C181">
        <v>1</v>
      </c>
      <c r="D181">
        <v>110</v>
      </c>
      <c r="E181">
        <v>229</v>
      </c>
      <c r="F181">
        <v>0</v>
      </c>
      <c r="G181">
        <v>1</v>
      </c>
      <c r="H181">
        <v>168</v>
      </c>
      <c r="I181">
        <v>0</v>
      </c>
      <c r="J181">
        <v>1</v>
      </c>
      <c r="K181">
        <v>0</v>
      </c>
      <c r="L181">
        <v>0</v>
      </c>
      <c r="M181">
        <v>3</v>
      </c>
      <c r="N181">
        <v>0</v>
      </c>
      <c r="O181">
        <f>--SUBTOTAL(103,Table1[[#This Row],[age]])</f>
        <v>1</v>
      </c>
      <c r="P181">
        <f>COUNTIFS(Table1[chol],"&gt;"&amp;Table1[[#This Row],[chol]],Table1[Visible = 1],1)+1</f>
        <v>184</v>
      </c>
      <c r="Q181">
        <f>RANK(Table1[[#This Row],[chol]],Table1[chol])</f>
        <v>184</v>
      </c>
      <c r="R181" t="b">
        <f>Table1[[#This Row],[Rank All Rows]]=Table1[[#This Row],[Rank Visible Rows Only]]</f>
        <v>1</v>
      </c>
    </row>
    <row r="182" spans="1:18">
      <c r="A182">
        <v>58</v>
      </c>
      <c r="B182">
        <v>1</v>
      </c>
      <c r="C182">
        <v>1</v>
      </c>
      <c r="D182">
        <v>120</v>
      </c>
      <c r="E182">
        <v>284</v>
      </c>
      <c r="F182">
        <v>0</v>
      </c>
      <c r="G182">
        <v>0</v>
      </c>
      <c r="H182">
        <v>160</v>
      </c>
      <c r="I182">
        <v>0</v>
      </c>
      <c r="J182">
        <v>1.8</v>
      </c>
      <c r="K182">
        <v>1</v>
      </c>
      <c r="L182">
        <v>0</v>
      </c>
      <c r="M182">
        <v>2</v>
      </c>
      <c r="N182">
        <v>0</v>
      </c>
      <c r="O182">
        <f>--SUBTOTAL(103,Table1[[#This Row],[age]])</f>
        <v>1</v>
      </c>
      <c r="P182">
        <f>COUNTIFS(Table1[chol],"&gt;"&amp;Table1[[#This Row],[chol]],Table1[Visible = 1],1)+1</f>
        <v>62</v>
      </c>
      <c r="Q182">
        <f>RANK(Table1[[#This Row],[chol]],Table1[chol])</f>
        <v>62</v>
      </c>
      <c r="R182" t="b">
        <f>Table1[[#This Row],[Rank All Rows]]=Table1[[#This Row],[Rank Visible Rows Only]]</f>
        <v>1</v>
      </c>
    </row>
    <row r="183" spans="1:18">
      <c r="A183">
        <v>58</v>
      </c>
      <c r="B183">
        <v>1</v>
      </c>
      <c r="C183">
        <v>2</v>
      </c>
      <c r="D183">
        <v>132</v>
      </c>
      <c r="E183">
        <v>224</v>
      </c>
      <c r="F183">
        <v>0</v>
      </c>
      <c r="G183">
        <v>0</v>
      </c>
      <c r="H183">
        <v>173</v>
      </c>
      <c r="I183">
        <v>0</v>
      </c>
      <c r="J183">
        <v>3.2</v>
      </c>
      <c r="K183">
        <v>2</v>
      </c>
      <c r="L183">
        <v>2</v>
      </c>
      <c r="M183">
        <v>3</v>
      </c>
      <c r="N183">
        <v>0</v>
      </c>
      <c r="O183">
        <f>--SUBTOTAL(103,Table1[[#This Row],[age]])</f>
        <v>1</v>
      </c>
      <c r="P183">
        <f>COUNTIFS(Table1[chol],"&gt;"&amp;Table1[[#This Row],[chol]],Table1[Visible = 1],1)+1</f>
        <v>197</v>
      </c>
      <c r="Q183">
        <f>RANK(Table1[[#This Row],[chol]],Table1[chol])</f>
        <v>197</v>
      </c>
      <c r="R183" t="b">
        <f>Table1[[#This Row],[Rank All Rows]]=Table1[[#This Row],[Rank Visible Rows Only]]</f>
        <v>1</v>
      </c>
    </row>
    <row r="184" spans="1:18">
      <c r="A184">
        <v>60</v>
      </c>
      <c r="B184">
        <v>1</v>
      </c>
      <c r="C184">
        <v>0</v>
      </c>
      <c r="D184">
        <v>130</v>
      </c>
      <c r="E184">
        <v>206</v>
      </c>
      <c r="F184">
        <v>0</v>
      </c>
      <c r="G184">
        <v>0</v>
      </c>
      <c r="H184">
        <v>132</v>
      </c>
      <c r="I184">
        <v>1</v>
      </c>
      <c r="J184">
        <v>2.4</v>
      </c>
      <c r="K184">
        <v>1</v>
      </c>
      <c r="L184">
        <v>2</v>
      </c>
      <c r="M184">
        <v>3</v>
      </c>
      <c r="N184">
        <v>0</v>
      </c>
      <c r="O184">
        <f>--SUBTOTAL(103,Table1[[#This Row],[age]])</f>
        <v>1</v>
      </c>
      <c r="P184">
        <f>COUNTIFS(Table1[chol],"&gt;"&amp;Table1[[#This Row],[chol]],Table1[Visible = 1],1)+1</f>
        <v>237</v>
      </c>
      <c r="Q184">
        <f>RANK(Table1[[#This Row],[chol]],Table1[chol])</f>
        <v>237</v>
      </c>
      <c r="R184" t="b">
        <f>Table1[[#This Row],[Rank All Rows]]=Table1[[#This Row],[Rank Visible Rows Only]]</f>
        <v>1</v>
      </c>
    </row>
    <row r="185" spans="1:18">
      <c r="A185">
        <v>40</v>
      </c>
      <c r="B185">
        <v>1</v>
      </c>
      <c r="C185">
        <v>0</v>
      </c>
      <c r="D185">
        <v>110</v>
      </c>
      <c r="E185">
        <v>167</v>
      </c>
      <c r="F185">
        <v>0</v>
      </c>
      <c r="G185">
        <v>0</v>
      </c>
      <c r="H185">
        <v>114</v>
      </c>
      <c r="I185">
        <v>1</v>
      </c>
      <c r="J185">
        <v>2</v>
      </c>
      <c r="K185">
        <v>1</v>
      </c>
      <c r="L185">
        <v>0</v>
      </c>
      <c r="M185">
        <v>3</v>
      </c>
      <c r="N185">
        <v>0</v>
      </c>
      <c r="O185">
        <f>--SUBTOTAL(103,Table1[[#This Row],[age]])</f>
        <v>1</v>
      </c>
      <c r="P185">
        <f>COUNTIFS(Table1[chol],"&gt;"&amp;Table1[[#This Row],[chol]],Table1[Visible = 1],1)+1</f>
        <v>294</v>
      </c>
      <c r="Q185">
        <f>RANK(Table1[[#This Row],[chol]],Table1[chol])</f>
        <v>294</v>
      </c>
      <c r="R185" t="b">
        <f>Table1[[#This Row],[Rank All Rows]]=Table1[[#This Row],[Rank Visible Rows Only]]</f>
        <v>1</v>
      </c>
    </row>
    <row r="186" spans="1:18">
      <c r="A186">
        <v>60</v>
      </c>
      <c r="B186">
        <v>1</v>
      </c>
      <c r="C186">
        <v>0</v>
      </c>
      <c r="D186">
        <v>117</v>
      </c>
      <c r="E186">
        <v>230</v>
      </c>
      <c r="F186">
        <v>1</v>
      </c>
      <c r="G186">
        <v>1</v>
      </c>
      <c r="H186">
        <v>160</v>
      </c>
      <c r="I186">
        <v>1</v>
      </c>
      <c r="J186">
        <v>1.4</v>
      </c>
      <c r="K186">
        <v>2</v>
      </c>
      <c r="L186">
        <v>2</v>
      </c>
      <c r="M186">
        <v>3</v>
      </c>
      <c r="N186">
        <v>0</v>
      </c>
      <c r="O186">
        <f>--SUBTOTAL(103,Table1[[#This Row],[age]])</f>
        <v>1</v>
      </c>
      <c r="P186">
        <f>COUNTIFS(Table1[chol],"&gt;"&amp;Table1[[#This Row],[chol]],Table1[Visible = 1],1)+1</f>
        <v>181</v>
      </c>
      <c r="Q186">
        <f>RANK(Table1[[#This Row],[chol]],Table1[chol])</f>
        <v>181</v>
      </c>
      <c r="R186" t="b">
        <f>Table1[[#This Row],[Rank All Rows]]=Table1[[#This Row],[Rank Visible Rows Only]]</f>
        <v>1</v>
      </c>
    </row>
    <row r="187" spans="1:18">
      <c r="A187">
        <v>64</v>
      </c>
      <c r="B187">
        <v>1</v>
      </c>
      <c r="C187">
        <v>2</v>
      </c>
      <c r="D187">
        <v>140</v>
      </c>
      <c r="E187">
        <v>335</v>
      </c>
      <c r="F187">
        <v>0</v>
      </c>
      <c r="G187">
        <v>1</v>
      </c>
      <c r="H187">
        <v>158</v>
      </c>
      <c r="I187">
        <v>0</v>
      </c>
      <c r="J187">
        <v>0</v>
      </c>
      <c r="K187">
        <v>2</v>
      </c>
      <c r="L187">
        <v>0</v>
      </c>
      <c r="M187">
        <v>2</v>
      </c>
      <c r="N187">
        <v>0</v>
      </c>
      <c r="O187">
        <f>--SUBTOTAL(103,Table1[[#This Row],[age]])</f>
        <v>1</v>
      </c>
      <c r="P187">
        <f>COUNTIFS(Table1[chol],"&gt;"&amp;Table1[[#This Row],[chol]],Table1[Visible = 1],1)+1</f>
        <v>12</v>
      </c>
      <c r="Q187">
        <f>RANK(Table1[[#This Row],[chol]],Table1[chol])</f>
        <v>12</v>
      </c>
      <c r="R187" t="b">
        <f>Table1[[#This Row],[Rank All Rows]]=Table1[[#This Row],[Rank Visible Rows Only]]</f>
        <v>1</v>
      </c>
    </row>
    <row r="188" spans="1:18">
      <c r="A188">
        <v>43</v>
      </c>
      <c r="B188">
        <v>1</v>
      </c>
      <c r="C188">
        <v>0</v>
      </c>
      <c r="D188">
        <v>120</v>
      </c>
      <c r="E188">
        <v>177</v>
      </c>
      <c r="F188">
        <v>0</v>
      </c>
      <c r="G188">
        <v>0</v>
      </c>
      <c r="H188">
        <v>120</v>
      </c>
      <c r="I188">
        <v>1</v>
      </c>
      <c r="J188">
        <v>2.5</v>
      </c>
      <c r="K188">
        <v>1</v>
      </c>
      <c r="L188">
        <v>0</v>
      </c>
      <c r="M188">
        <v>3</v>
      </c>
      <c r="N188">
        <v>0</v>
      </c>
      <c r="O188">
        <f>--SUBTOTAL(103,Table1[[#This Row],[age]])</f>
        <v>1</v>
      </c>
      <c r="P188">
        <f>COUNTIFS(Table1[chol],"&gt;"&amp;Table1[[#This Row],[chol]],Table1[Visible = 1],1)+1</f>
        <v>282</v>
      </c>
      <c r="Q188">
        <f>RANK(Table1[[#This Row],[chol]],Table1[chol])</f>
        <v>282</v>
      </c>
      <c r="R188" t="b">
        <f>Table1[[#This Row],[Rank All Rows]]=Table1[[#This Row],[Rank Visible Rows Only]]</f>
        <v>1</v>
      </c>
    </row>
    <row r="189" spans="1:18">
      <c r="A189">
        <v>57</v>
      </c>
      <c r="B189">
        <v>1</v>
      </c>
      <c r="C189">
        <v>0</v>
      </c>
      <c r="D189">
        <v>150</v>
      </c>
      <c r="E189">
        <v>276</v>
      </c>
      <c r="F189">
        <v>0</v>
      </c>
      <c r="G189">
        <v>0</v>
      </c>
      <c r="H189">
        <v>112</v>
      </c>
      <c r="I189">
        <v>1</v>
      </c>
      <c r="J189">
        <v>0.6</v>
      </c>
      <c r="K189">
        <v>1</v>
      </c>
      <c r="L189">
        <v>1</v>
      </c>
      <c r="M189">
        <v>1</v>
      </c>
      <c r="N189">
        <v>0</v>
      </c>
      <c r="O189">
        <f>--SUBTOTAL(103,Table1[[#This Row],[age]])</f>
        <v>1</v>
      </c>
      <c r="P189">
        <f>COUNTIFS(Table1[chol],"&gt;"&amp;Table1[[#This Row],[chol]],Table1[Visible = 1],1)+1</f>
        <v>74</v>
      </c>
      <c r="Q189">
        <f>RANK(Table1[[#This Row],[chol]],Table1[chol])</f>
        <v>74</v>
      </c>
      <c r="R189" t="b">
        <f>Table1[[#This Row],[Rank All Rows]]=Table1[[#This Row],[Rank Visible Rows Only]]</f>
        <v>1</v>
      </c>
    </row>
    <row r="190" spans="1:18">
      <c r="A190">
        <v>55</v>
      </c>
      <c r="B190">
        <v>1</v>
      </c>
      <c r="C190">
        <v>0</v>
      </c>
      <c r="D190">
        <v>132</v>
      </c>
      <c r="E190">
        <v>353</v>
      </c>
      <c r="F190">
        <v>0</v>
      </c>
      <c r="G190">
        <v>1</v>
      </c>
      <c r="H190">
        <v>132</v>
      </c>
      <c r="I190">
        <v>1</v>
      </c>
      <c r="J190">
        <v>1.2</v>
      </c>
      <c r="K190">
        <v>1</v>
      </c>
      <c r="L190">
        <v>1</v>
      </c>
      <c r="M190">
        <v>3</v>
      </c>
      <c r="N190">
        <v>0</v>
      </c>
      <c r="O190">
        <f>--SUBTOTAL(103,Table1[[#This Row],[age]])</f>
        <v>1</v>
      </c>
      <c r="P190">
        <f>COUNTIFS(Table1[chol],"&gt;"&amp;Table1[[#This Row],[chol]],Table1[Visible = 1],1)+1</f>
        <v>8</v>
      </c>
      <c r="Q190">
        <f>RANK(Table1[[#This Row],[chol]],Table1[chol])</f>
        <v>8</v>
      </c>
      <c r="R190" t="b">
        <f>Table1[[#This Row],[Rank All Rows]]=Table1[[#This Row],[Rank Visible Rows Only]]</f>
        <v>1</v>
      </c>
    </row>
    <row r="191" spans="1:18">
      <c r="A191">
        <v>65</v>
      </c>
      <c r="B191">
        <v>0</v>
      </c>
      <c r="C191">
        <v>0</v>
      </c>
      <c r="D191">
        <v>150</v>
      </c>
      <c r="E191">
        <v>225</v>
      </c>
      <c r="F191">
        <v>0</v>
      </c>
      <c r="G191">
        <v>0</v>
      </c>
      <c r="H191">
        <v>114</v>
      </c>
      <c r="I191">
        <v>0</v>
      </c>
      <c r="J191">
        <v>1</v>
      </c>
      <c r="K191">
        <v>1</v>
      </c>
      <c r="L191">
        <v>3</v>
      </c>
      <c r="M191">
        <v>3</v>
      </c>
      <c r="N191">
        <v>0</v>
      </c>
      <c r="O191">
        <f>--SUBTOTAL(103,Table1[[#This Row],[age]])</f>
        <v>1</v>
      </c>
      <c r="P191">
        <f>COUNTIFS(Table1[chol],"&gt;"&amp;Table1[[#This Row],[chol]],Table1[Visible = 1],1)+1</f>
        <v>195</v>
      </c>
      <c r="Q191">
        <f>RANK(Table1[[#This Row],[chol]],Table1[chol])</f>
        <v>195</v>
      </c>
      <c r="R191" t="b">
        <f>Table1[[#This Row],[Rank All Rows]]=Table1[[#This Row],[Rank Visible Rows Only]]</f>
        <v>1</v>
      </c>
    </row>
    <row r="192" spans="1:18">
      <c r="A192">
        <v>61</v>
      </c>
      <c r="B192">
        <v>0</v>
      </c>
      <c r="C192">
        <v>0</v>
      </c>
      <c r="D192">
        <v>130</v>
      </c>
      <c r="E192">
        <v>330</v>
      </c>
      <c r="F192">
        <v>0</v>
      </c>
      <c r="G192">
        <v>0</v>
      </c>
      <c r="H192">
        <v>169</v>
      </c>
      <c r="I192">
        <v>0</v>
      </c>
      <c r="J192">
        <v>0</v>
      </c>
      <c r="K192">
        <v>2</v>
      </c>
      <c r="L192">
        <v>0</v>
      </c>
      <c r="M192">
        <v>2</v>
      </c>
      <c r="N192">
        <v>0</v>
      </c>
      <c r="O192">
        <f>--SUBTOTAL(103,Table1[[#This Row],[age]])</f>
        <v>1</v>
      </c>
      <c r="P192">
        <f>COUNTIFS(Table1[chol],"&gt;"&amp;Table1[[#This Row],[chol]],Table1[Visible = 1],1)+1</f>
        <v>14</v>
      </c>
      <c r="Q192">
        <f>RANK(Table1[[#This Row],[chol]],Table1[chol])</f>
        <v>14</v>
      </c>
      <c r="R192" t="b">
        <f>Table1[[#This Row],[Rank All Rows]]=Table1[[#This Row],[Rank Visible Rows Only]]</f>
        <v>1</v>
      </c>
    </row>
    <row r="193" spans="1:18">
      <c r="A193">
        <v>58</v>
      </c>
      <c r="B193">
        <v>1</v>
      </c>
      <c r="C193">
        <v>2</v>
      </c>
      <c r="D193">
        <v>112</v>
      </c>
      <c r="E193">
        <v>230</v>
      </c>
      <c r="F193">
        <v>0</v>
      </c>
      <c r="G193">
        <v>0</v>
      </c>
      <c r="H193">
        <v>165</v>
      </c>
      <c r="I193">
        <v>0</v>
      </c>
      <c r="J193">
        <v>2.5</v>
      </c>
      <c r="K193">
        <v>1</v>
      </c>
      <c r="L193">
        <v>1</v>
      </c>
      <c r="M193">
        <v>3</v>
      </c>
      <c r="N193">
        <v>0</v>
      </c>
      <c r="O193">
        <f>--SUBTOTAL(103,Table1[[#This Row],[age]])</f>
        <v>1</v>
      </c>
      <c r="P193">
        <f>COUNTIFS(Table1[chol],"&gt;"&amp;Table1[[#This Row],[chol]],Table1[Visible = 1],1)+1</f>
        <v>181</v>
      </c>
      <c r="Q193">
        <f>RANK(Table1[[#This Row],[chol]],Table1[chol])</f>
        <v>181</v>
      </c>
      <c r="R193" t="b">
        <f>Table1[[#This Row],[Rank All Rows]]=Table1[[#This Row],[Rank Visible Rows Only]]</f>
        <v>1</v>
      </c>
    </row>
    <row r="194" spans="1:18">
      <c r="A194">
        <v>50</v>
      </c>
      <c r="B194">
        <v>1</v>
      </c>
      <c r="C194">
        <v>0</v>
      </c>
      <c r="D194">
        <v>150</v>
      </c>
      <c r="E194">
        <v>243</v>
      </c>
      <c r="F194">
        <v>0</v>
      </c>
      <c r="G194">
        <v>0</v>
      </c>
      <c r="H194">
        <v>128</v>
      </c>
      <c r="I194">
        <v>0</v>
      </c>
      <c r="J194">
        <v>2.6</v>
      </c>
      <c r="K194">
        <v>1</v>
      </c>
      <c r="L194">
        <v>0</v>
      </c>
      <c r="M194">
        <v>3</v>
      </c>
      <c r="N194">
        <v>0</v>
      </c>
      <c r="O194">
        <f>--SUBTOTAL(103,Table1[[#This Row],[age]])</f>
        <v>1</v>
      </c>
      <c r="P194">
        <f>COUNTIFS(Table1[chol],"&gt;"&amp;Table1[[#This Row],[chol]],Table1[Visible = 1],1)+1</f>
        <v>146</v>
      </c>
      <c r="Q194">
        <f>RANK(Table1[[#This Row],[chol]],Table1[chol])</f>
        <v>146</v>
      </c>
      <c r="R194" t="b">
        <f>Table1[[#This Row],[Rank All Rows]]=Table1[[#This Row],[Rank Visible Rows Only]]</f>
        <v>1</v>
      </c>
    </row>
    <row r="195" spans="1:18">
      <c r="A195">
        <v>44</v>
      </c>
      <c r="B195">
        <v>1</v>
      </c>
      <c r="C195">
        <v>0</v>
      </c>
      <c r="D195">
        <v>112</v>
      </c>
      <c r="E195">
        <v>290</v>
      </c>
      <c r="F195">
        <v>0</v>
      </c>
      <c r="G195">
        <v>0</v>
      </c>
      <c r="H195">
        <v>153</v>
      </c>
      <c r="I195">
        <v>0</v>
      </c>
      <c r="J195">
        <v>0</v>
      </c>
      <c r="K195">
        <v>2</v>
      </c>
      <c r="L195">
        <v>1</v>
      </c>
      <c r="M195">
        <v>2</v>
      </c>
      <c r="N195">
        <v>0</v>
      </c>
      <c r="O195">
        <f>--SUBTOTAL(103,Table1[[#This Row],[age]])</f>
        <v>1</v>
      </c>
      <c r="P195">
        <f>COUNTIFS(Table1[chol],"&gt;"&amp;Table1[[#This Row],[chol]],Table1[Visible = 1],1)+1</f>
        <v>54</v>
      </c>
      <c r="Q195">
        <f>RANK(Table1[[#This Row],[chol]],Table1[chol])</f>
        <v>54</v>
      </c>
      <c r="R195" t="b">
        <f>Table1[[#This Row],[Rank All Rows]]=Table1[[#This Row],[Rank Visible Rows Only]]</f>
        <v>1</v>
      </c>
    </row>
    <row r="196" spans="1:18">
      <c r="A196">
        <v>60</v>
      </c>
      <c r="B196">
        <v>1</v>
      </c>
      <c r="C196">
        <v>0</v>
      </c>
      <c r="D196">
        <v>130</v>
      </c>
      <c r="E196">
        <v>253</v>
      </c>
      <c r="F196">
        <v>0</v>
      </c>
      <c r="G196">
        <v>1</v>
      </c>
      <c r="H196">
        <v>144</v>
      </c>
      <c r="I196">
        <v>1</v>
      </c>
      <c r="J196">
        <v>1.4</v>
      </c>
      <c r="K196">
        <v>2</v>
      </c>
      <c r="L196">
        <v>1</v>
      </c>
      <c r="M196">
        <v>3</v>
      </c>
      <c r="N196">
        <v>0</v>
      </c>
      <c r="O196">
        <f>--SUBTOTAL(103,Table1[[#This Row],[age]])</f>
        <v>1</v>
      </c>
      <c r="P196">
        <f>COUNTIFS(Table1[chol],"&gt;"&amp;Table1[[#This Row],[chol]],Table1[Visible = 1],1)+1</f>
        <v>124</v>
      </c>
      <c r="Q196">
        <f>RANK(Table1[[#This Row],[chol]],Table1[chol])</f>
        <v>124</v>
      </c>
      <c r="R196" t="b">
        <f>Table1[[#This Row],[Rank All Rows]]=Table1[[#This Row],[Rank Visible Rows Only]]</f>
        <v>1</v>
      </c>
    </row>
    <row r="197" spans="1:18">
      <c r="A197">
        <v>54</v>
      </c>
      <c r="B197">
        <v>1</v>
      </c>
      <c r="C197">
        <v>0</v>
      </c>
      <c r="D197">
        <v>124</v>
      </c>
      <c r="E197">
        <v>266</v>
      </c>
      <c r="F197">
        <v>0</v>
      </c>
      <c r="G197">
        <v>0</v>
      </c>
      <c r="H197">
        <v>109</v>
      </c>
      <c r="I197">
        <v>1</v>
      </c>
      <c r="J197">
        <v>2.2000000000000002</v>
      </c>
      <c r="K197">
        <v>1</v>
      </c>
      <c r="L197">
        <v>1</v>
      </c>
      <c r="M197">
        <v>3</v>
      </c>
      <c r="N197">
        <v>0</v>
      </c>
      <c r="O197">
        <f>--SUBTOTAL(103,Table1[[#This Row],[age]])</f>
        <v>1</v>
      </c>
      <c r="P197">
        <f>COUNTIFS(Table1[chol],"&gt;"&amp;Table1[[#This Row],[chol]],Table1[Visible = 1],1)+1</f>
        <v>95</v>
      </c>
      <c r="Q197">
        <f>RANK(Table1[[#This Row],[chol]],Table1[chol])</f>
        <v>95</v>
      </c>
      <c r="R197" t="b">
        <f>Table1[[#This Row],[Rank All Rows]]=Table1[[#This Row],[Rank Visible Rows Only]]</f>
        <v>1</v>
      </c>
    </row>
    <row r="198" spans="1:18">
      <c r="A198">
        <v>50</v>
      </c>
      <c r="B198">
        <v>1</v>
      </c>
      <c r="C198">
        <v>2</v>
      </c>
      <c r="D198">
        <v>140</v>
      </c>
      <c r="E198">
        <v>233</v>
      </c>
      <c r="F198">
        <v>0</v>
      </c>
      <c r="G198">
        <v>1</v>
      </c>
      <c r="H198">
        <v>163</v>
      </c>
      <c r="I198">
        <v>0</v>
      </c>
      <c r="J198">
        <v>0.6</v>
      </c>
      <c r="K198">
        <v>1</v>
      </c>
      <c r="L198">
        <v>1</v>
      </c>
      <c r="M198">
        <v>3</v>
      </c>
      <c r="N198">
        <v>0</v>
      </c>
      <c r="O198">
        <f>--SUBTOTAL(103,Table1[[#This Row],[age]])</f>
        <v>1</v>
      </c>
      <c r="P198">
        <f>COUNTIFS(Table1[chol],"&gt;"&amp;Table1[[#This Row],[chol]],Table1[Visible = 1],1)+1</f>
        <v>172</v>
      </c>
      <c r="Q198">
        <f>RANK(Table1[[#This Row],[chol]],Table1[chol])</f>
        <v>172</v>
      </c>
      <c r="R198" t="b">
        <f>Table1[[#This Row],[Rank All Rows]]=Table1[[#This Row],[Rank Visible Rows Only]]</f>
        <v>1</v>
      </c>
    </row>
    <row r="199" spans="1:18">
      <c r="A199">
        <v>41</v>
      </c>
      <c r="B199">
        <v>1</v>
      </c>
      <c r="C199">
        <v>0</v>
      </c>
      <c r="D199">
        <v>110</v>
      </c>
      <c r="E199">
        <v>172</v>
      </c>
      <c r="F199">
        <v>0</v>
      </c>
      <c r="G199">
        <v>0</v>
      </c>
      <c r="H199">
        <v>158</v>
      </c>
      <c r="I199">
        <v>0</v>
      </c>
      <c r="J199">
        <v>0</v>
      </c>
      <c r="K199">
        <v>2</v>
      </c>
      <c r="L199">
        <v>0</v>
      </c>
      <c r="M199">
        <v>3</v>
      </c>
      <c r="N199">
        <v>0</v>
      </c>
      <c r="O199">
        <f>--SUBTOTAL(103,Table1[[#This Row],[age]])</f>
        <v>1</v>
      </c>
      <c r="P199">
        <f>COUNTIFS(Table1[chol],"&gt;"&amp;Table1[[#This Row],[chol]],Table1[Visible = 1],1)+1</f>
        <v>291</v>
      </c>
      <c r="Q199">
        <f>RANK(Table1[[#This Row],[chol]],Table1[chol])</f>
        <v>291</v>
      </c>
      <c r="R199" t="b">
        <f>Table1[[#This Row],[Rank All Rows]]=Table1[[#This Row],[Rank Visible Rows Only]]</f>
        <v>1</v>
      </c>
    </row>
    <row r="200" spans="1:18">
      <c r="A200">
        <v>51</v>
      </c>
      <c r="B200">
        <v>0</v>
      </c>
      <c r="C200">
        <v>0</v>
      </c>
      <c r="D200">
        <v>130</v>
      </c>
      <c r="E200">
        <v>305</v>
      </c>
      <c r="F200">
        <v>0</v>
      </c>
      <c r="G200">
        <v>1</v>
      </c>
      <c r="H200">
        <v>142</v>
      </c>
      <c r="I200">
        <v>1</v>
      </c>
      <c r="J200">
        <v>1.2</v>
      </c>
      <c r="K200">
        <v>1</v>
      </c>
      <c r="L200">
        <v>0</v>
      </c>
      <c r="M200">
        <v>3</v>
      </c>
      <c r="N200">
        <v>0</v>
      </c>
      <c r="O200">
        <f>--SUBTOTAL(103,Table1[[#This Row],[age]])</f>
        <v>1</v>
      </c>
      <c r="P200">
        <f>COUNTIFS(Table1[chol],"&gt;"&amp;Table1[[#This Row],[chol]],Table1[Visible = 1],1)+1</f>
        <v>36</v>
      </c>
      <c r="Q200">
        <f>RANK(Table1[[#This Row],[chol]],Table1[chol])</f>
        <v>36</v>
      </c>
      <c r="R200" t="b">
        <f>Table1[[#This Row],[Rank All Rows]]=Table1[[#This Row],[Rank Visible Rows Only]]</f>
        <v>1</v>
      </c>
    </row>
    <row r="201" spans="1:18">
      <c r="A201">
        <v>58</v>
      </c>
      <c r="B201">
        <v>1</v>
      </c>
      <c r="C201">
        <v>0</v>
      </c>
      <c r="D201">
        <v>128</v>
      </c>
      <c r="E201">
        <v>216</v>
      </c>
      <c r="F201">
        <v>0</v>
      </c>
      <c r="G201">
        <v>0</v>
      </c>
      <c r="H201">
        <v>131</v>
      </c>
      <c r="I201">
        <v>1</v>
      </c>
      <c r="J201">
        <v>2.2000000000000002</v>
      </c>
      <c r="K201">
        <v>1</v>
      </c>
      <c r="L201">
        <v>3</v>
      </c>
      <c r="M201">
        <v>3</v>
      </c>
      <c r="N201">
        <v>0</v>
      </c>
      <c r="O201">
        <f>--SUBTOTAL(103,Table1[[#This Row],[age]])</f>
        <v>1</v>
      </c>
      <c r="P201">
        <f>COUNTIFS(Table1[chol],"&gt;"&amp;Table1[[#This Row],[chol]],Table1[Visible = 1],1)+1</f>
        <v>214</v>
      </c>
      <c r="Q201">
        <f>RANK(Table1[[#This Row],[chol]],Table1[chol])</f>
        <v>214</v>
      </c>
      <c r="R201" t="b">
        <f>Table1[[#This Row],[Rank All Rows]]=Table1[[#This Row],[Rank Visible Rows Only]]</f>
        <v>1</v>
      </c>
    </row>
    <row r="202" spans="1:18">
      <c r="A202">
        <v>54</v>
      </c>
      <c r="B202">
        <v>1</v>
      </c>
      <c r="C202">
        <v>0</v>
      </c>
      <c r="D202">
        <v>120</v>
      </c>
      <c r="E202">
        <v>188</v>
      </c>
      <c r="F202">
        <v>0</v>
      </c>
      <c r="G202">
        <v>1</v>
      </c>
      <c r="H202">
        <v>113</v>
      </c>
      <c r="I202">
        <v>0</v>
      </c>
      <c r="J202">
        <v>1.4</v>
      </c>
      <c r="K202">
        <v>1</v>
      </c>
      <c r="L202">
        <v>1</v>
      </c>
      <c r="M202">
        <v>3</v>
      </c>
      <c r="N202">
        <v>0</v>
      </c>
      <c r="O202">
        <f>--SUBTOTAL(103,Table1[[#This Row],[age]])</f>
        <v>1</v>
      </c>
      <c r="P202">
        <f>COUNTIFS(Table1[chol],"&gt;"&amp;Table1[[#This Row],[chol]],Table1[Visible = 1],1)+1</f>
        <v>272</v>
      </c>
      <c r="Q202">
        <f>RANK(Table1[[#This Row],[chol]],Table1[chol])</f>
        <v>272</v>
      </c>
      <c r="R202" t="b">
        <f>Table1[[#This Row],[Rank All Rows]]=Table1[[#This Row],[Rank Visible Rows Only]]</f>
        <v>1</v>
      </c>
    </row>
    <row r="203" spans="1:18">
      <c r="A203">
        <v>60</v>
      </c>
      <c r="B203">
        <v>1</v>
      </c>
      <c r="C203">
        <v>0</v>
      </c>
      <c r="D203">
        <v>145</v>
      </c>
      <c r="E203">
        <v>282</v>
      </c>
      <c r="F203">
        <v>0</v>
      </c>
      <c r="G203">
        <v>0</v>
      </c>
      <c r="H203">
        <v>142</v>
      </c>
      <c r="I203">
        <v>1</v>
      </c>
      <c r="J203">
        <v>2.8</v>
      </c>
      <c r="K203">
        <v>1</v>
      </c>
      <c r="L203">
        <v>2</v>
      </c>
      <c r="M203">
        <v>3</v>
      </c>
      <c r="N203">
        <v>0</v>
      </c>
      <c r="O203">
        <f>--SUBTOTAL(103,Table1[[#This Row],[age]])</f>
        <v>1</v>
      </c>
      <c r="P203">
        <f>COUNTIFS(Table1[chol],"&gt;"&amp;Table1[[#This Row],[chol]],Table1[Visible = 1],1)+1</f>
        <v>66</v>
      </c>
      <c r="Q203">
        <f>RANK(Table1[[#This Row],[chol]],Table1[chol])</f>
        <v>66</v>
      </c>
      <c r="R203" t="b">
        <f>Table1[[#This Row],[Rank All Rows]]=Table1[[#This Row],[Rank Visible Rows Only]]</f>
        <v>1</v>
      </c>
    </row>
    <row r="204" spans="1:18">
      <c r="A204">
        <v>60</v>
      </c>
      <c r="B204">
        <v>1</v>
      </c>
      <c r="C204">
        <v>2</v>
      </c>
      <c r="D204">
        <v>140</v>
      </c>
      <c r="E204">
        <v>185</v>
      </c>
      <c r="F204">
        <v>0</v>
      </c>
      <c r="G204">
        <v>0</v>
      </c>
      <c r="H204">
        <v>155</v>
      </c>
      <c r="I204">
        <v>0</v>
      </c>
      <c r="J204">
        <v>3</v>
      </c>
      <c r="K204">
        <v>1</v>
      </c>
      <c r="L204">
        <v>0</v>
      </c>
      <c r="M204">
        <v>2</v>
      </c>
      <c r="N204">
        <v>0</v>
      </c>
      <c r="O204">
        <f>--SUBTOTAL(103,Table1[[#This Row],[age]])</f>
        <v>1</v>
      </c>
      <c r="P204">
        <f>COUNTIFS(Table1[chol],"&gt;"&amp;Table1[[#This Row],[chol]],Table1[Visible = 1],1)+1</f>
        <v>276</v>
      </c>
      <c r="Q204">
        <f>RANK(Table1[[#This Row],[chol]],Table1[chol])</f>
        <v>276</v>
      </c>
      <c r="R204" t="b">
        <f>Table1[[#This Row],[Rank All Rows]]=Table1[[#This Row],[Rank Visible Rows Only]]</f>
        <v>1</v>
      </c>
    </row>
    <row r="205" spans="1:18">
      <c r="A205">
        <v>59</v>
      </c>
      <c r="B205">
        <v>1</v>
      </c>
      <c r="C205">
        <v>0</v>
      </c>
      <c r="D205">
        <v>170</v>
      </c>
      <c r="E205">
        <v>326</v>
      </c>
      <c r="F205">
        <v>0</v>
      </c>
      <c r="G205">
        <v>0</v>
      </c>
      <c r="H205">
        <v>140</v>
      </c>
      <c r="I205">
        <v>1</v>
      </c>
      <c r="J205">
        <v>3.4</v>
      </c>
      <c r="K205">
        <v>0</v>
      </c>
      <c r="L205">
        <v>0</v>
      </c>
      <c r="M205">
        <v>3</v>
      </c>
      <c r="N205">
        <v>0</v>
      </c>
      <c r="O205">
        <f>--SUBTOTAL(103,Table1[[#This Row],[age]])</f>
        <v>1</v>
      </c>
      <c r="P205">
        <f>COUNTIFS(Table1[chol],"&gt;"&amp;Table1[[#This Row],[chol]],Table1[Visible = 1],1)+1</f>
        <v>17</v>
      </c>
      <c r="Q205">
        <f>RANK(Table1[[#This Row],[chol]],Table1[chol])</f>
        <v>17</v>
      </c>
      <c r="R205" t="b">
        <f>Table1[[#This Row],[Rank All Rows]]=Table1[[#This Row],[Rank Visible Rows Only]]</f>
        <v>1</v>
      </c>
    </row>
    <row r="206" spans="1:18">
      <c r="A206">
        <v>46</v>
      </c>
      <c r="B206">
        <v>1</v>
      </c>
      <c r="C206">
        <v>2</v>
      </c>
      <c r="D206">
        <v>150</v>
      </c>
      <c r="E206">
        <v>231</v>
      </c>
      <c r="F206">
        <v>0</v>
      </c>
      <c r="G206">
        <v>1</v>
      </c>
      <c r="H206">
        <v>147</v>
      </c>
      <c r="I206">
        <v>0</v>
      </c>
      <c r="J206">
        <v>3.6</v>
      </c>
      <c r="K206">
        <v>1</v>
      </c>
      <c r="L206">
        <v>0</v>
      </c>
      <c r="M206">
        <v>2</v>
      </c>
      <c r="N206">
        <v>0</v>
      </c>
      <c r="O206">
        <f>--SUBTOTAL(103,Table1[[#This Row],[age]])</f>
        <v>1</v>
      </c>
      <c r="P206">
        <f>COUNTIFS(Table1[chol],"&gt;"&amp;Table1[[#This Row],[chol]],Table1[Visible = 1],1)+1</f>
        <v>178</v>
      </c>
      <c r="Q206">
        <f>RANK(Table1[[#This Row],[chol]],Table1[chol])</f>
        <v>178</v>
      </c>
      <c r="R206" t="b">
        <f>Table1[[#This Row],[Rank All Rows]]=Table1[[#This Row],[Rank Visible Rows Only]]</f>
        <v>1</v>
      </c>
    </row>
    <row r="207" spans="1:18">
      <c r="A207">
        <v>67</v>
      </c>
      <c r="B207">
        <v>1</v>
      </c>
      <c r="C207">
        <v>0</v>
      </c>
      <c r="D207">
        <v>125</v>
      </c>
      <c r="E207">
        <v>254</v>
      </c>
      <c r="F207">
        <v>1</v>
      </c>
      <c r="G207">
        <v>1</v>
      </c>
      <c r="H207">
        <v>163</v>
      </c>
      <c r="I207">
        <v>0</v>
      </c>
      <c r="J207">
        <v>0.2</v>
      </c>
      <c r="K207">
        <v>1</v>
      </c>
      <c r="L207">
        <v>2</v>
      </c>
      <c r="M207">
        <v>3</v>
      </c>
      <c r="N207">
        <v>0</v>
      </c>
      <c r="O207">
        <f>--SUBTOTAL(103,Table1[[#This Row],[age]])</f>
        <v>1</v>
      </c>
      <c r="P207">
        <f>COUNTIFS(Table1[chol],"&gt;"&amp;Table1[[#This Row],[chol]],Table1[Visible = 1],1)+1</f>
        <v>119</v>
      </c>
      <c r="Q207">
        <f>RANK(Table1[[#This Row],[chol]],Table1[chol])</f>
        <v>119</v>
      </c>
      <c r="R207" t="b">
        <f>Table1[[#This Row],[Rank All Rows]]=Table1[[#This Row],[Rank Visible Rows Only]]</f>
        <v>1</v>
      </c>
    </row>
    <row r="208" spans="1:18">
      <c r="A208">
        <v>62</v>
      </c>
      <c r="B208">
        <v>1</v>
      </c>
      <c r="C208">
        <v>0</v>
      </c>
      <c r="D208">
        <v>120</v>
      </c>
      <c r="E208">
        <v>267</v>
      </c>
      <c r="F208">
        <v>0</v>
      </c>
      <c r="G208">
        <v>1</v>
      </c>
      <c r="H208">
        <v>99</v>
      </c>
      <c r="I208">
        <v>1</v>
      </c>
      <c r="J208">
        <v>1.8</v>
      </c>
      <c r="K208">
        <v>1</v>
      </c>
      <c r="L208">
        <v>2</v>
      </c>
      <c r="M208">
        <v>3</v>
      </c>
      <c r="N208">
        <v>0</v>
      </c>
      <c r="O208">
        <f>--SUBTOTAL(103,Table1[[#This Row],[age]])</f>
        <v>1</v>
      </c>
      <c r="P208">
        <f>COUNTIFS(Table1[chol],"&gt;"&amp;Table1[[#This Row],[chol]],Table1[Visible = 1],1)+1</f>
        <v>93</v>
      </c>
      <c r="Q208">
        <f>RANK(Table1[[#This Row],[chol]],Table1[chol])</f>
        <v>93</v>
      </c>
      <c r="R208" t="b">
        <f>Table1[[#This Row],[Rank All Rows]]=Table1[[#This Row],[Rank Visible Rows Only]]</f>
        <v>1</v>
      </c>
    </row>
    <row r="209" spans="1:18">
      <c r="A209">
        <v>65</v>
      </c>
      <c r="B209">
        <v>1</v>
      </c>
      <c r="C209">
        <v>0</v>
      </c>
      <c r="D209">
        <v>110</v>
      </c>
      <c r="E209">
        <v>248</v>
      </c>
      <c r="F209">
        <v>0</v>
      </c>
      <c r="G209">
        <v>0</v>
      </c>
      <c r="H209">
        <v>158</v>
      </c>
      <c r="I209">
        <v>0</v>
      </c>
      <c r="J209">
        <v>0.6</v>
      </c>
      <c r="K209">
        <v>2</v>
      </c>
      <c r="L209">
        <v>2</v>
      </c>
      <c r="M209">
        <v>1</v>
      </c>
      <c r="N209">
        <v>0</v>
      </c>
      <c r="O209">
        <f>--SUBTOTAL(103,Table1[[#This Row],[age]])</f>
        <v>1</v>
      </c>
      <c r="P209">
        <f>COUNTIFS(Table1[chol],"&gt;"&amp;Table1[[#This Row],[chol]],Table1[Visible = 1],1)+1</f>
        <v>133</v>
      </c>
      <c r="Q209">
        <f>RANK(Table1[[#This Row],[chol]],Table1[chol])</f>
        <v>133</v>
      </c>
      <c r="R209" t="b">
        <f>Table1[[#This Row],[Rank All Rows]]=Table1[[#This Row],[Rank Visible Rows Only]]</f>
        <v>1</v>
      </c>
    </row>
    <row r="210" spans="1:18">
      <c r="A210">
        <v>44</v>
      </c>
      <c r="B210">
        <v>1</v>
      </c>
      <c r="C210">
        <v>0</v>
      </c>
      <c r="D210">
        <v>110</v>
      </c>
      <c r="E210">
        <v>197</v>
      </c>
      <c r="F210">
        <v>0</v>
      </c>
      <c r="G210">
        <v>0</v>
      </c>
      <c r="H210">
        <v>177</v>
      </c>
      <c r="I210">
        <v>0</v>
      </c>
      <c r="J210">
        <v>0</v>
      </c>
      <c r="K210">
        <v>2</v>
      </c>
      <c r="L210">
        <v>1</v>
      </c>
      <c r="M210">
        <v>2</v>
      </c>
      <c r="N210">
        <v>0</v>
      </c>
      <c r="O210">
        <f>--SUBTOTAL(103,Table1[[#This Row],[age]])</f>
        <v>1</v>
      </c>
      <c r="P210">
        <f>COUNTIFS(Table1[chol],"&gt;"&amp;Table1[[#This Row],[chol]],Table1[Visible = 1],1)+1</f>
        <v>259</v>
      </c>
      <c r="Q210">
        <f>RANK(Table1[[#This Row],[chol]],Table1[chol])</f>
        <v>259</v>
      </c>
      <c r="R210" t="b">
        <f>Table1[[#This Row],[Rank All Rows]]=Table1[[#This Row],[Rank Visible Rows Only]]</f>
        <v>1</v>
      </c>
    </row>
    <row r="211" spans="1:18">
      <c r="A211">
        <v>60</v>
      </c>
      <c r="B211">
        <v>1</v>
      </c>
      <c r="C211">
        <v>0</v>
      </c>
      <c r="D211">
        <v>125</v>
      </c>
      <c r="E211">
        <v>258</v>
      </c>
      <c r="F211">
        <v>0</v>
      </c>
      <c r="G211">
        <v>0</v>
      </c>
      <c r="H211">
        <v>141</v>
      </c>
      <c r="I211">
        <v>1</v>
      </c>
      <c r="J211">
        <v>2.8</v>
      </c>
      <c r="K211">
        <v>1</v>
      </c>
      <c r="L211">
        <v>1</v>
      </c>
      <c r="M211">
        <v>3</v>
      </c>
      <c r="N211">
        <v>0</v>
      </c>
      <c r="O211">
        <f>--SUBTOTAL(103,Table1[[#This Row],[age]])</f>
        <v>1</v>
      </c>
      <c r="P211">
        <f>COUNTIFS(Table1[chol],"&gt;"&amp;Table1[[#This Row],[chol]],Table1[Visible = 1],1)+1</f>
        <v>110</v>
      </c>
      <c r="Q211">
        <f>RANK(Table1[[#This Row],[chol]],Table1[chol])</f>
        <v>110</v>
      </c>
      <c r="R211" t="b">
        <f>Table1[[#This Row],[Rank All Rows]]=Table1[[#This Row],[Rank Visible Rows Only]]</f>
        <v>1</v>
      </c>
    </row>
    <row r="212" spans="1:18">
      <c r="A212">
        <v>58</v>
      </c>
      <c r="B212">
        <v>1</v>
      </c>
      <c r="C212">
        <v>0</v>
      </c>
      <c r="D212">
        <v>150</v>
      </c>
      <c r="E212">
        <v>270</v>
      </c>
      <c r="F212">
        <v>0</v>
      </c>
      <c r="G212">
        <v>0</v>
      </c>
      <c r="H212">
        <v>111</v>
      </c>
      <c r="I212">
        <v>1</v>
      </c>
      <c r="J212">
        <v>0.8</v>
      </c>
      <c r="K212">
        <v>2</v>
      </c>
      <c r="L212">
        <v>0</v>
      </c>
      <c r="M212">
        <v>3</v>
      </c>
      <c r="N212">
        <v>0</v>
      </c>
      <c r="O212">
        <f>--SUBTOTAL(103,Table1[[#This Row],[age]])</f>
        <v>1</v>
      </c>
      <c r="P212">
        <f>COUNTIFS(Table1[chol],"&gt;"&amp;Table1[[#This Row],[chol]],Table1[Visible = 1],1)+1</f>
        <v>84</v>
      </c>
      <c r="Q212">
        <f>RANK(Table1[[#This Row],[chol]],Table1[chol])</f>
        <v>84</v>
      </c>
      <c r="R212" t="b">
        <f>Table1[[#This Row],[Rank All Rows]]=Table1[[#This Row],[Rank Visible Rows Only]]</f>
        <v>1</v>
      </c>
    </row>
    <row r="213" spans="1:18">
      <c r="A213">
        <v>68</v>
      </c>
      <c r="B213">
        <v>1</v>
      </c>
      <c r="C213">
        <v>2</v>
      </c>
      <c r="D213">
        <v>180</v>
      </c>
      <c r="E213">
        <v>274</v>
      </c>
      <c r="F213">
        <v>1</v>
      </c>
      <c r="G213">
        <v>0</v>
      </c>
      <c r="H213">
        <v>150</v>
      </c>
      <c r="I213">
        <v>1</v>
      </c>
      <c r="J213">
        <v>1.6</v>
      </c>
      <c r="K213">
        <v>1</v>
      </c>
      <c r="L213">
        <v>0</v>
      </c>
      <c r="M213">
        <v>3</v>
      </c>
      <c r="N213">
        <v>0</v>
      </c>
      <c r="O213">
        <f>--SUBTOTAL(103,Table1[[#This Row],[age]])</f>
        <v>1</v>
      </c>
      <c r="P213">
        <f>COUNTIFS(Table1[chol],"&gt;"&amp;Table1[[#This Row],[chol]],Table1[Visible = 1],1)+1</f>
        <v>77</v>
      </c>
      <c r="Q213">
        <f>RANK(Table1[[#This Row],[chol]],Table1[chol])</f>
        <v>77</v>
      </c>
      <c r="R213" t="b">
        <f>Table1[[#This Row],[Rank All Rows]]=Table1[[#This Row],[Rank Visible Rows Only]]</f>
        <v>1</v>
      </c>
    </row>
    <row r="214" spans="1:18">
      <c r="A214">
        <v>62</v>
      </c>
      <c r="B214">
        <v>0</v>
      </c>
      <c r="C214">
        <v>0</v>
      </c>
      <c r="D214">
        <v>160</v>
      </c>
      <c r="E214">
        <v>164</v>
      </c>
      <c r="F214">
        <v>0</v>
      </c>
      <c r="G214">
        <v>0</v>
      </c>
      <c r="H214">
        <v>145</v>
      </c>
      <c r="I214">
        <v>0</v>
      </c>
      <c r="J214">
        <v>6.2</v>
      </c>
      <c r="K214">
        <v>0</v>
      </c>
      <c r="L214">
        <v>3</v>
      </c>
      <c r="M214">
        <v>3</v>
      </c>
      <c r="N214">
        <v>0</v>
      </c>
      <c r="O214">
        <f>--SUBTOTAL(103,Table1[[#This Row],[age]])</f>
        <v>1</v>
      </c>
      <c r="P214">
        <f>COUNTIFS(Table1[chol],"&gt;"&amp;Table1[[#This Row],[chol]],Table1[Visible = 1],1)+1</f>
        <v>296</v>
      </c>
      <c r="Q214">
        <f>RANK(Table1[[#This Row],[chol]],Table1[chol])</f>
        <v>296</v>
      </c>
      <c r="R214" t="b">
        <f>Table1[[#This Row],[Rank All Rows]]=Table1[[#This Row],[Rank Visible Rows Only]]</f>
        <v>1</v>
      </c>
    </row>
    <row r="215" spans="1:18">
      <c r="A215">
        <v>52</v>
      </c>
      <c r="B215">
        <v>1</v>
      </c>
      <c r="C215">
        <v>0</v>
      </c>
      <c r="D215">
        <v>128</v>
      </c>
      <c r="E215">
        <v>255</v>
      </c>
      <c r="F215">
        <v>0</v>
      </c>
      <c r="G215">
        <v>1</v>
      </c>
      <c r="H215">
        <v>161</v>
      </c>
      <c r="I215">
        <v>1</v>
      </c>
      <c r="J215">
        <v>0</v>
      </c>
      <c r="K215">
        <v>2</v>
      </c>
      <c r="L215">
        <v>1</v>
      </c>
      <c r="M215">
        <v>3</v>
      </c>
      <c r="N215">
        <v>0</v>
      </c>
      <c r="O215">
        <f>--SUBTOTAL(103,Table1[[#This Row],[age]])</f>
        <v>1</v>
      </c>
      <c r="P215">
        <f>COUNTIFS(Table1[chol],"&gt;"&amp;Table1[[#This Row],[chol]],Table1[Visible = 1],1)+1</f>
        <v>117</v>
      </c>
      <c r="Q215">
        <f>RANK(Table1[[#This Row],[chol]],Table1[chol])</f>
        <v>117</v>
      </c>
      <c r="R215" t="b">
        <f>Table1[[#This Row],[Rank All Rows]]=Table1[[#This Row],[Rank Visible Rows Only]]</f>
        <v>1</v>
      </c>
    </row>
    <row r="216" spans="1:18">
      <c r="A216">
        <v>59</v>
      </c>
      <c r="B216">
        <v>1</v>
      </c>
      <c r="C216">
        <v>0</v>
      </c>
      <c r="D216">
        <v>110</v>
      </c>
      <c r="E216">
        <v>239</v>
      </c>
      <c r="F216">
        <v>0</v>
      </c>
      <c r="G216">
        <v>0</v>
      </c>
      <c r="H216">
        <v>142</v>
      </c>
      <c r="I216">
        <v>1</v>
      </c>
      <c r="J216">
        <v>1.2</v>
      </c>
      <c r="K216">
        <v>1</v>
      </c>
      <c r="L216">
        <v>1</v>
      </c>
      <c r="M216">
        <v>3</v>
      </c>
      <c r="N216">
        <v>0</v>
      </c>
      <c r="O216">
        <f>--SUBTOTAL(103,Table1[[#This Row],[age]])</f>
        <v>1</v>
      </c>
      <c r="P216">
        <f>COUNTIFS(Table1[chol],"&gt;"&amp;Table1[[#This Row],[chol]],Table1[Visible = 1],1)+1</f>
        <v>156</v>
      </c>
      <c r="Q216">
        <f>RANK(Table1[[#This Row],[chol]],Table1[chol])</f>
        <v>156</v>
      </c>
      <c r="R216" t="b">
        <f>Table1[[#This Row],[Rank All Rows]]=Table1[[#This Row],[Rank Visible Rows Only]]</f>
        <v>1</v>
      </c>
    </row>
    <row r="217" spans="1:18">
      <c r="A217">
        <v>60</v>
      </c>
      <c r="B217">
        <v>0</v>
      </c>
      <c r="C217">
        <v>0</v>
      </c>
      <c r="D217">
        <v>150</v>
      </c>
      <c r="E217">
        <v>258</v>
      </c>
      <c r="F217">
        <v>0</v>
      </c>
      <c r="G217">
        <v>0</v>
      </c>
      <c r="H217">
        <v>157</v>
      </c>
      <c r="I217">
        <v>0</v>
      </c>
      <c r="J217">
        <v>2.6</v>
      </c>
      <c r="K217">
        <v>1</v>
      </c>
      <c r="L217">
        <v>2</v>
      </c>
      <c r="M217">
        <v>3</v>
      </c>
      <c r="N217">
        <v>0</v>
      </c>
      <c r="O217">
        <f>--SUBTOTAL(103,Table1[[#This Row],[age]])</f>
        <v>1</v>
      </c>
      <c r="P217">
        <f>COUNTIFS(Table1[chol],"&gt;"&amp;Table1[[#This Row],[chol]],Table1[Visible = 1],1)+1</f>
        <v>110</v>
      </c>
      <c r="Q217">
        <f>RANK(Table1[[#This Row],[chol]],Table1[chol])</f>
        <v>110</v>
      </c>
      <c r="R217" t="b">
        <f>Table1[[#This Row],[Rank All Rows]]=Table1[[#This Row],[Rank Visible Rows Only]]</f>
        <v>1</v>
      </c>
    </row>
    <row r="218" spans="1:18">
      <c r="A218">
        <v>49</v>
      </c>
      <c r="B218">
        <v>1</v>
      </c>
      <c r="C218">
        <v>2</v>
      </c>
      <c r="D218">
        <v>120</v>
      </c>
      <c r="E218">
        <v>188</v>
      </c>
      <c r="F218">
        <v>0</v>
      </c>
      <c r="G218">
        <v>1</v>
      </c>
      <c r="H218">
        <v>139</v>
      </c>
      <c r="I218">
        <v>0</v>
      </c>
      <c r="J218">
        <v>2</v>
      </c>
      <c r="K218">
        <v>1</v>
      </c>
      <c r="L218">
        <v>3</v>
      </c>
      <c r="M218">
        <v>3</v>
      </c>
      <c r="N218">
        <v>0</v>
      </c>
      <c r="O218">
        <f>--SUBTOTAL(103,Table1[[#This Row],[age]])</f>
        <v>1</v>
      </c>
      <c r="P218">
        <f>COUNTIFS(Table1[chol],"&gt;"&amp;Table1[[#This Row],[chol]],Table1[Visible = 1],1)+1</f>
        <v>272</v>
      </c>
      <c r="Q218">
        <f>RANK(Table1[[#This Row],[chol]],Table1[chol])</f>
        <v>272</v>
      </c>
      <c r="R218" t="b">
        <f>Table1[[#This Row],[Rank All Rows]]=Table1[[#This Row],[Rank Visible Rows Only]]</f>
        <v>1</v>
      </c>
    </row>
    <row r="219" spans="1:18">
      <c r="A219">
        <v>59</v>
      </c>
      <c r="B219">
        <v>1</v>
      </c>
      <c r="C219">
        <v>0</v>
      </c>
      <c r="D219">
        <v>140</v>
      </c>
      <c r="E219">
        <v>177</v>
      </c>
      <c r="F219">
        <v>0</v>
      </c>
      <c r="G219">
        <v>1</v>
      </c>
      <c r="H219">
        <v>162</v>
      </c>
      <c r="I219">
        <v>1</v>
      </c>
      <c r="J219">
        <v>0</v>
      </c>
      <c r="K219">
        <v>2</v>
      </c>
      <c r="L219">
        <v>1</v>
      </c>
      <c r="M219">
        <v>3</v>
      </c>
      <c r="N219">
        <v>0</v>
      </c>
      <c r="O219">
        <f>--SUBTOTAL(103,Table1[[#This Row],[age]])</f>
        <v>1</v>
      </c>
      <c r="P219">
        <f>COUNTIFS(Table1[chol],"&gt;"&amp;Table1[[#This Row],[chol]],Table1[Visible = 1],1)+1</f>
        <v>282</v>
      </c>
      <c r="Q219">
        <f>RANK(Table1[[#This Row],[chol]],Table1[chol])</f>
        <v>282</v>
      </c>
      <c r="R219" t="b">
        <f>Table1[[#This Row],[Rank All Rows]]=Table1[[#This Row],[Rank Visible Rows Only]]</f>
        <v>1</v>
      </c>
    </row>
    <row r="220" spans="1:18">
      <c r="A220">
        <v>57</v>
      </c>
      <c r="B220">
        <v>1</v>
      </c>
      <c r="C220">
        <v>2</v>
      </c>
      <c r="D220">
        <v>128</v>
      </c>
      <c r="E220">
        <v>229</v>
      </c>
      <c r="F220">
        <v>0</v>
      </c>
      <c r="G220">
        <v>0</v>
      </c>
      <c r="H220">
        <v>150</v>
      </c>
      <c r="I220">
        <v>0</v>
      </c>
      <c r="J220">
        <v>0.4</v>
      </c>
      <c r="K220">
        <v>1</v>
      </c>
      <c r="L220">
        <v>1</v>
      </c>
      <c r="M220">
        <v>3</v>
      </c>
      <c r="N220">
        <v>0</v>
      </c>
      <c r="O220">
        <f>--SUBTOTAL(103,Table1[[#This Row],[age]])</f>
        <v>1</v>
      </c>
      <c r="P220">
        <f>COUNTIFS(Table1[chol],"&gt;"&amp;Table1[[#This Row],[chol]],Table1[Visible = 1],1)+1</f>
        <v>184</v>
      </c>
      <c r="Q220">
        <f>RANK(Table1[[#This Row],[chol]],Table1[chol])</f>
        <v>184</v>
      </c>
      <c r="R220" t="b">
        <f>Table1[[#This Row],[Rank All Rows]]=Table1[[#This Row],[Rank Visible Rows Only]]</f>
        <v>1</v>
      </c>
    </row>
    <row r="221" spans="1:18">
      <c r="A221">
        <v>61</v>
      </c>
      <c r="B221">
        <v>1</v>
      </c>
      <c r="C221">
        <v>0</v>
      </c>
      <c r="D221">
        <v>120</v>
      </c>
      <c r="E221">
        <v>260</v>
      </c>
      <c r="F221">
        <v>0</v>
      </c>
      <c r="G221">
        <v>1</v>
      </c>
      <c r="H221">
        <v>140</v>
      </c>
      <c r="I221">
        <v>1</v>
      </c>
      <c r="J221">
        <v>3.6</v>
      </c>
      <c r="K221">
        <v>1</v>
      </c>
      <c r="L221">
        <v>1</v>
      </c>
      <c r="M221">
        <v>3</v>
      </c>
      <c r="N221">
        <v>0</v>
      </c>
      <c r="O221">
        <f>--SUBTOTAL(103,Table1[[#This Row],[age]])</f>
        <v>1</v>
      </c>
      <c r="P221">
        <f>COUNTIFS(Table1[chol],"&gt;"&amp;Table1[[#This Row],[chol]],Table1[Visible = 1],1)+1</f>
        <v>107</v>
      </c>
      <c r="Q221">
        <f>RANK(Table1[[#This Row],[chol]],Table1[chol])</f>
        <v>107</v>
      </c>
      <c r="R221" t="b">
        <f>Table1[[#This Row],[Rank All Rows]]=Table1[[#This Row],[Rank Visible Rows Only]]</f>
        <v>1</v>
      </c>
    </row>
    <row r="222" spans="1:18">
      <c r="A222">
        <v>39</v>
      </c>
      <c r="B222">
        <v>1</v>
      </c>
      <c r="C222">
        <v>0</v>
      </c>
      <c r="D222">
        <v>118</v>
      </c>
      <c r="E222">
        <v>219</v>
      </c>
      <c r="F222">
        <v>0</v>
      </c>
      <c r="G222">
        <v>1</v>
      </c>
      <c r="H222">
        <v>140</v>
      </c>
      <c r="I222">
        <v>0</v>
      </c>
      <c r="J222">
        <v>1.2</v>
      </c>
      <c r="K222">
        <v>1</v>
      </c>
      <c r="L222">
        <v>0</v>
      </c>
      <c r="M222">
        <v>3</v>
      </c>
      <c r="N222">
        <v>0</v>
      </c>
      <c r="O222">
        <f>--SUBTOTAL(103,Table1[[#This Row],[age]])</f>
        <v>1</v>
      </c>
      <c r="P222">
        <f>COUNTIFS(Table1[chol],"&gt;"&amp;Table1[[#This Row],[chol]],Table1[Visible = 1],1)+1</f>
        <v>208</v>
      </c>
      <c r="Q222">
        <f>RANK(Table1[[#This Row],[chol]],Table1[chol])</f>
        <v>208</v>
      </c>
      <c r="R222" t="b">
        <f>Table1[[#This Row],[Rank All Rows]]=Table1[[#This Row],[Rank Visible Rows Only]]</f>
        <v>1</v>
      </c>
    </row>
    <row r="223" spans="1:18">
      <c r="A223">
        <v>61</v>
      </c>
      <c r="B223">
        <v>0</v>
      </c>
      <c r="C223">
        <v>0</v>
      </c>
      <c r="D223">
        <v>145</v>
      </c>
      <c r="E223">
        <v>307</v>
      </c>
      <c r="F223">
        <v>0</v>
      </c>
      <c r="G223">
        <v>0</v>
      </c>
      <c r="H223">
        <v>146</v>
      </c>
      <c r="I223">
        <v>1</v>
      </c>
      <c r="J223">
        <v>1</v>
      </c>
      <c r="K223">
        <v>1</v>
      </c>
      <c r="L223">
        <v>0</v>
      </c>
      <c r="M223">
        <v>3</v>
      </c>
      <c r="N223">
        <v>0</v>
      </c>
      <c r="O223">
        <f>--SUBTOTAL(103,Table1[[#This Row],[age]])</f>
        <v>1</v>
      </c>
      <c r="P223">
        <f>COUNTIFS(Table1[chol],"&gt;"&amp;Table1[[#This Row],[chol]],Table1[Visible = 1],1)+1</f>
        <v>34</v>
      </c>
      <c r="Q223">
        <f>RANK(Table1[[#This Row],[chol]],Table1[chol])</f>
        <v>34</v>
      </c>
      <c r="R223" t="b">
        <f>Table1[[#This Row],[Rank All Rows]]=Table1[[#This Row],[Rank Visible Rows Only]]</f>
        <v>1</v>
      </c>
    </row>
    <row r="224" spans="1:18">
      <c r="A224">
        <v>56</v>
      </c>
      <c r="B224">
        <v>1</v>
      </c>
      <c r="C224">
        <v>0</v>
      </c>
      <c r="D224">
        <v>125</v>
      </c>
      <c r="E224">
        <v>249</v>
      </c>
      <c r="F224">
        <v>1</v>
      </c>
      <c r="G224">
        <v>0</v>
      </c>
      <c r="H224">
        <v>144</v>
      </c>
      <c r="I224">
        <v>1</v>
      </c>
      <c r="J224">
        <v>1.2</v>
      </c>
      <c r="K224">
        <v>1</v>
      </c>
      <c r="L224">
        <v>1</v>
      </c>
      <c r="M224">
        <v>2</v>
      </c>
      <c r="N224">
        <v>0</v>
      </c>
      <c r="O224">
        <f>--SUBTOTAL(103,Table1[[#This Row],[age]])</f>
        <v>1</v>
      </c>
      <c r="P224">
        <f>COUNTIFS(Table1[chol],"&gt;"&amp;Table1[[#This Row],[chol]],Table1[Visible = 1],1)+1</f>
        <v>130</v>
      </c>
      <c r="Q224">
        <f>RANK(Table1[[#This Row],[chol]],Table1[chol])</f>
        <v>130</v>
      </c>
      <c r="R224" t="b">
        <f>Table1[[#This Row],[Rank All Rows]]=Table1[[#This Row],[Rank Visible Rows Only]]</f>
        <v>1</v>
      </c>
    </row>
    <row r="225" spans="1:18">
      <c r="A225">
        <v>43</v>
      </c>
      <c r="B225">
        <v>0</v>
      </c>
      <c r="C225">
        <v>0</v>
      </c>
      <c r="D225">
        <v>132</v>
      </c>
      <c r="E225">
        <v>341</v>
      </c>
      <c r="F225">
        <v>1</v>
      </c>
      <c r="G225">
        <v>0</v>
      </c>
      <c r="H225">
        <v>136</v>
      </c>
      <c r="I225">
        <v>1</v>
      </c>
      <c r="J225">
        <v>3</v>
      </c>
      <c r="K225">
        <v>1</v>
      </c>
      <c r="L225">
        <v>0</v>
      </c>
      <c r="M225">
        <v>3</v>
      </c>
      <c r="N225">
        <v>0</v>
      </c>
      <c r="O225">
        <f>--SUBTOTAL(103,Table1[[#This Row],[age]])</f>
        <v>1</v>
      </c>
      <c r="P225">
        <f>COUNTIFS(Table1[chol],"&gt;"&amp;Table1[[#This Row],[chol]],Table1[Visible = 1],1)+1</f>
        <v>10</v>
      </c>
      <c r="Q225">
        <f>RANK(Table1[[#This Row],[chol]],Table1[chol])</f>
        <v>10</v>
      </c>
      <c r="R225" t="b">
        <f>Table1[[#This Row],[Rank All Rows]]=Table1[[#This Row],[Rank Visible Rows Only]]</f>
        <v>1</v>
      </c>
    </row>
    <row r="226" spans="1:18">
      <c r="A226">
        <v>62</v>
      </c>
      <c r="B226">
        <v>0</v>
      </c>
      <c r="C226">
        <v>2</v>
      </c>
      <c r="D226">
        <v>130</v>
      </c>
      <c r="E226">
        <v>263</v>
      </c>
      <c r="F226">
        <v>0</v>
      </c>
      <c r="G226">
        <v>1</v>
      </c>
      <c r="H226">
        <v>97</v>
      </c>
      <c r="I226">
        <v>0</v>
      </c>
      <c r="J226">
        <v>1.2</v>
      </c>
      <c r="K226">
        <v>1</v>
      </c>
      <c r="L226">
        <v>1</v>
      </c>
      <c r="M226">
        <v>3</v>
      </c>
      <c r="N226">
        <v>0</v>
      </c>
      <c r="O226">
        <f>--SUBTOTAL(103,Table1[[#This Row],[age]])</f>
        <v>1</v>
      </c>
      <c r="P226">
        <f>COUNTIFS(Table1[chol],"&gt;"&amp;Table1[[#This Row],[chol]],Table1[Visible = 1],1)+1</f>
        <v>101</v>
      </c>
      <c r="Q226">
        <f>RANK(Table1[[#This Row],[chol]],Table1[chol])</f>
        <v>101</v>
      </c>
      <c r="R226" t="b">
        <f>Table1[[#This Row],[Rank All Rows]]=Table1[[#This Row],[Rank Visible Rows Only]]</f>
        <v>1</v>
      </c>
    </row>
    <row r="227" spans="1:18">
      <c r="A227">
        <v>63</v>
      </c>
      <c r="B227">
        <v>1</v>
      </c>
      <c r="C227">
        <v>0</v>
      </c>
      <c r="D227">
        <v>130</v>
      </c>
      <c r="E227">
        <v>330</v>
      </c>
      <c r="F227">
        <v>1</v>
      </c>
      <c r="G227">
        <v>0</v>
      </c>
      <c r="H227">
        <v>132</v>
      </c>
      <c r="I227">
        <v>1</v>
      </c>
      <c r="J227">
        <v>1.8</v>
      </c>
      <c r="K227">
        <v>2</v>
      </c>
      <c r="L227">
        <v>3</v>
      </c>
      <c r="M227">
        <v>3</v>
      </c>
      <c r="N227">
        <v>0</v>
      </c>
      <c r="O227">
        <f>--SUBTOTAL(103,Table1[[#This Row],[age]])</f>
        <v>1</v>
      </c>
      <c r="P227">
        <f>COUNTIFS(Table1[chol],"&gt;"&amp;Table1[[#This Row],[chol]],Table1[Visible = 1],1)+1</f>
        <v>14</v>
      </c>
      <c r="Q227">
        <f>RANK(Table1[[#This Row],[chol]],Table1[chol])</f>
        <v>14</v>
      </c>
      <c r="R227" t="b">
        <f>Table1[[#This Row],[Rank All Rows]]=Table1[[#This Row],[Rank Visible Rows Only]]</f>
        <v>1</v>
      </c>
    </row>
    <row r="228" spans="1:18">
      <c r="A228">
        <v>65</v>
      </c>
      <c r="B228">
        <v>1</v>
      </c>
      <c r="C228">
        <v>0</v>
      </c>
      <c r="D228">
        <v>135</v>
      </c>
      <c r="E228">
        <v>254</v>
      </c>
      <c r="F228">
        <v>0</v>
      </c>
      <c r="G228">
        <v>0</v>
      </c>
      <c r="H228">
        <v>127</v>
      </c>
      <c r="I228">
        <v>0</v>
      </c>
      <c r="J228">
        <v>2.8</v>
      </c>
      <c r="K228">
        <v>1</v>
      </c>
      <c r="L228">
        <v>1</v>
      </c>
      <c r="M228">
        <v>3</v>
      </c>
      <c r="N228">
        <v>0</v>
      </c>
      <c r="O228">
        <f>--SUBTOTAL(103,Table1[[#This Row],[age]])</f>
        <v>1</v>
      </c>
      <c r="P228">
        <f>COUNTIFS(Table1[chol],"&gt;"&amp;Table1[[#This Row],[chol]],Table1[Visible = 1],1)+1</f>
        <v>119</v>
      </c>
      <c r="Q228">
        <f>RANK(Table1[[#This Row],[chol]],Table1[chol])</f>
        <v>119</v>
      </c>
      <c r="R228" t="b">
        <f>Table1[[#This Row],[Rank All Rows]]=Table1[[#This Row],[Rank Visible Rows Only]]</f>
        <v>1</v>
      </c>
    </row>
    <row r="229" spans="1:18">
      <c r="A229">
        <v>48</v>
      </c>
      <c r="B229">
        <v>1</v>
      </c>
      <c r="C229">
        <v>0</v>
      </c>
      <c r="D229">
        <v>130</v>
      </c>
      <c r="E229">
        <v>256</v>
      </c>
      <c r="F229">
        <v>1</v>
      </c>
      <c r="G229">
        <v>0</v>
      </c>
      <c r="H229">
        <v>150</v>
      </c>
      <c r="I229">
        <v>1</v>
      </c>
      <c r="J229">
        <v>0</v>
      </c>
      <c r="K229">
        <v>2</v>
      </c>
      <c r="L229">
        <v>2</v>
      </c>
      <c r="M229">
        <v>3</v>
      </c>
      <c r="N229">
        <v>0</v>
      </c>
      <c r="O229">
        <f>--SUBTOTAL(103,Table1[[#This Row],[age]])</f>
        <v>1</v>
      </c>
      <c r="P229">
        <f>COUNTIFS(Table1[chol],"&gt;"&amp;Table1[[#This Row],[chol]],Table1[Visible = 1],1)+1</f>
        <v>114</v>
      </c>
      <c r="Q229">
        <f>RANK(Table1[[#This Row],[chol]],Table1[chol])</f>
        <v>114</v>
      </c>
      <c r="R229" t="b">
        <f>Table1[[#This Row],[Rank All Rows]]=Table1[[#This Row],[Rank Visible Rows Only]]</f>
        <v>1</v>
      </c>
    </row>
    <row r="230" spans="1:18">
      <c r="A230">
        <v>63</v>
      </c>
      <c r="B230">
        <v>0</v>
      </c>
      <c r="C230">
        <v>0</v>
      </c>
      <c r="D230">
        <v>150</v>
      </c>
      <c r="E230">
        <v>407</v>
      </c>
      <c r="F230">
        <v>0</v>
      </c>
      <c r="G230">
        <v>0</v>
      </c>
      <c r="H230">
        <v>154</v>
      </c>
      <c r="I230">
        <v>0</v>
      </c>
      <c r="J230">
        <v>4</v>
      </c>
      <c r="K230">
        <v>1</v>
      </c>
      <c r="L230">
        <v>3</v>
      </c>
      <c r="M230">
        <v>3</v>
      </c>
      <c r="N230">
        <v>0</v>
      </c>
      <c r="O230">
        <f>--SUBTOTAL(103,Table1[[#This Row],[age]])</f>
        <v>1</v>
      </c>
      <c r="P230">
        <f>COUNTIFS(Table1[chol],"&gt;"&amp;Table1[[#This Row],[chol]],Table1[Visible = 1],1)+1</f>
        <v>4</v>
      </c>
      <c r="Q230">
        <f>RANK(Table1[[#This Row],[chol]],Table1[chol])</f>
        <v>4</v>
      </c>
      <c r="R230" t="b">
        <f>Table1[[#This Row],[Rank All Rows]]=Table1[[#This Row],[Rank Visible Rows Only]]</f>
        <v>1</v>
      </c>
    </row>
    <row r="231" spans="1:18">
      <c r="A231">
        <v>55</v>
      </c>
      <c r="B231">
        <v>1</v>
      </c>
      <c r="C231">
        <v>0</v>
      </c>
      <c r="D231">
        <v>140</v>
      </c>
      <c r="E231">
        <v>217</v>
      </c>
      <c r="F231">
        <v>0</v>
      </c>
      <c r="G231">
        <v>1</v>
      </c>
      <c r="H231">
        <v>111</v>
      </c>
      <c r="I231">
        <v>1</v>
      </c>
      <c r="J231">
        <v>5.6</v>
      </c>
      <c r="K231">
        <v>0</v>
      </c>
      <c r="L231">
        <v>0</v>
      </c>
      <c r="M231">
        <v>3</v>
      </c>
      <c r="N231">
        <v>0</v>
      </c>
      <c r="O231">
        <f>--SUBTOTAL(103,Table1[[#This Row],[age]])</f>
        <v>1</v>
      </c>
      <c r="P231">
        <f>COUNTIFS(Table1[chol],"&gt;"&amp;Table1[[#This Row],[chol]],Table1[Visible = 1],1)+1</f>
        <v>213</v>
      </c>
      <c r="Q231">
        <f>RANK(Table1[[#This Row],[chol]],Table1[chol])</f>
        <v>213</v>
      </c>
      <c r="R231" t="b">
        <f>Table1[[#This Row],[Rank All Rows]]=Table1[[#This Row],[Rank Visible Rows Only]]</f>
        <v>1</v>
      </c>
    </row>
    <row r="232" spans="1:18">
      <c r="A232">
        <v>65</v>
      </c>
      <c r="B232">
        <v>1</v>
      </c>
      <c r="C232">
        <v>3</v>
      </c>
      <c r="D232">
        <v>138</v>
      </c>
      <c r="E232">
        <v>282</v>
      </c>
      <c r="F232">
        <v>1</v>
      </c>
      <c r="G232">
        <v>0</v>
      </c>
      <c r="H232">
        <v>174</v>
      </c>
      <c r="I232">
        <v>0</v>
      </c>
      <c r="J232">
        <v>1.4</v>
      </c>
      <c r="K232">
        <v>1</v>
      </c>
      <c r="L232">
        <v>1</v>
      </c>
      <c r="M232">
        <v>2</v>
      </c>
      <c r="N232">
        <v>0</v>
      </c>
      <c r="O232">
        <f>--SUBTOTAL(103,Table1[[#This Row],[age]])</f>
        <v>1</v>
      </c>
      <c r="P232">
        <f>COUNTIFS(Table1[chol],"&gt;"&amp;Table1[[#This Row],[chol]],Table1[Visible = 1],1)+1</f>
        <v>66</v>
      </c>
      <c r="Q232">
        <f>RANK(Table1[[#This Row],[chol]],Table1[chol])</f>
        <v>66</v>
      </c>
      <c r="R232" t="b">
        <f>Table1[[#This Row],[Rank All Rows]]=Table1[[#This Row],[Rank Visible Rows Only]]</f>
        <v>1</v>
      </c>
    </row>
    <row r="233" spans="1:18">
      <c r="A233">
        <v>56</v>
      </c>
      <c r="B233">
        <v>0</v>
      </c>
      <c r="C233">
        <v>0</v>
      </c>
      <c r="D233">
        <v>200</v>
      </c>
      <c r="E233">
        <v>288</v>
      </c>
      <c r="F233">
        <v>1</v>
      </c>
      <c r="G233">
        <v>0</v>
      </c>
      <c r="H233">
        <v>133</v>
      </c>
      <c r="I233">
        <v>1</v>
      </c>
      <c r="J233">
        <v>4</v>
      </c>
      <c r="K233">
        <v>0</v>
      </c>
      <c r="L233">
        <v>2</v>
      </c>
      <c r="M233">
        <v>3</v>
      </c>
      <c r="N233">
        <v>0</v>
      </c>
      <c r="O233">
        <f>--SUBTOTAL(103,Table1[[#This Row],[age]])</f>
        <v>1</v>
      </c>
      <c r="P233">
        <f>COUNTIFS(Table1[chol],"&gt;"&amp;Table1[[#This Row],[chol]],Table1[Visible = 1],1)+1</f>
        <v>57</v>
      </c>
      <c r="Q233">
        <f>RANK(Table1[[#This Row],[chol]],Table1[chol])</f>
        <v>57</v>
      </c>
      <c r="R233" t="b">
        <f>Table1[[#This Row],[Rank All Rows]]=Table1[[#This Row],[Rank Visible Rows Only]]</f>
        <v>1</v>
      </c>
    </row>
    <row r="234" spans="1:18">
      <c r="A234">
        <v>54</v>
      </c>
      <c r="B234">
        <v>1</v>
      </c>
      <c r="C234">
        <v>0</v>
      </c>
      <c r="D234">
        <v>110</v>
      </c>
      <c r="E234">
        <v>239</v>
      </c>
      <c r="F234">
        <v>0</v>
      </c>
      <c r="G234">
        <v>1</v>
      </c>
      <c r="H234">
        <v>126</v>
      </c>
      <c r="I234">
        <v>1</v>
      </c>
      <c r="J234">
        <v>2.8</v>
      </c>
      <c r="K234">
        <v>1</v>
      </c>
      <c r="L234">
        <v>1</v>
      </c>
      <c r="M234">
        <v>3</v>
      </c>
      <c r="N234">
        <v>0</v>
      </c>
      <c r="O234">
        <f>--SUBTOTAL(103,Table1[[#This Row],[age]])</f>
        <v>1</v>
      </c>
      <c r="P234">
        <f>COUNTIFS(Table1[chol],"&gt;"&amp;Table1[[#This Row],[chol]],Table1[Visible = 1],1)+1</f>
        <v>156</v>
      </c>
      <c r="Q234">
        <f>RANK(Table1[[#This Row],[chol]],Table1[chol])</f>
        <v>156</v>
      </c>
      <c r="R234" t="b">
        <f>Table1[[#This Row],[Rank All Rows]]=Table1[[#This Row],[Rank Visible Rows Only]]</f>
        <v>1</v>
      </c>
    </row>
    <row r="235" spans="1:18">
      <c r="A235">
        <v>70</v>
      </c>
      <c r="B235">
        <v>1</v>
      </c>
      <c r="C235">
        <v>0</v>
      </c>
      <c r="D235">
        <v>145</v>
      </c>
      <c r="E235">
        <v>174</v>
      </c>
      <c r="F235">
        <v>0</v>
      </c>
      <c r="G235">
        <v>1</v>
      </c>
      <c r="H235">
        <v>125</v>
      </c>
      <c r="I235">
        <v>1</v>
      </c>
      <c r="J235">
        <v>2.6</v>
      </c>
      <c r="K235">
        <v>0</v>
      </c>
      <c r="L235">
        <v>0</v>
      </c>
      <c r="M235">
        <v>3</v>
      </c>
      <c r="N235">
        <v>0</v>
      </c>
      <c r="O235">
        <f>--SUBTOTAL(103,Table1[[#This Row],[age]])</f>
        <v>1</v>
      </c>
      <c r="P235">
        <f>COUNTIFS(Table1[chol],"&gt;"&amp;Table1[[#This Row],[chol]],Table1[Visible = 1],1)+1</f>
        <v>290</v>
      </c>
      <c r="Q235">
        <f>RANK(Table1[[#This Row],[chol]],Table1[chol])</f>
        <v>290</v>
      </c>
      <c r="R235" t="b">
        <f>Table1[[#This Row],[Rank All Rows]]=Table1[[#This Row],[Rank Visible Rows Only]]</f>
        <v>1</v>
      </c>
    </row>
    <row r="236" spans="1:18">
      <c r="A236">
        <v>62</v>
      </c>
      <c r="B236">
        <v>1</v>
      </c>
      <c r="C236">
        <v>1</v>
      </c>
      <c r="D236">
        <v>120</v>
      </c>
      <c r="E236">
        <v>281</v>
      </c>
      <c r="F236">
        <v>0</v>
      </c>
      <c r="G236">
        <v>0</v>
      </c>
      <c r="H236">
        <v>103</v>
      </c>
      <c r="I236">
        <v>0</v>
      </c>
      <c r="J236">
        <v>1.4</v>
      </c>
      <c r="K236">
        <v>1</v>
      </c>
      <c r="L236">
        <v>1</v>
      </c>
      <c r="M236">
        <v>3</v>
      </c>
      <c r="N236">
        <v>0</v>
      </c>
      <c r="O236">
        <f>--SUBTOTAL(103,Table1[[#This Row],[age]])</f>
        <v>1</v>
      </c>
      <c r="P236">
        <f>COUNTIFS(Table1[chol],"&gt;"&amp;Table1[[#This Row],[chol]],Table1[Visible = 1],1)+1</f>
        <v>70</v>
      </c>
      <c r="Q236">
        <f>RANK(Table1[[#This Row],[chol]],Table1[chol])</f>
        <v>70</v>
      </c>
      <c r="R236" t="b">
        <f>Table1[[#This Row],[Rank All Rows]]=Table1[[#This Row],[Rank Visible Rows Only]]</f>
        <v>1</v>
      </c>
    </row>
    <row r="237" spans="1:18">
      <c r="A237">
        <v>35</v>
      </c>
      <c r="B237">
        <v>1</v>
      </c>
      <c r="C237">
        <v>0</v>
      </c>
      <c r="D237">
        <v>120</v>
      </c>
      <c r="E237">
        <v>198</v>
      </c>
      <c r="F237">
        <v>0</v>
      </c>
      <c r="G237">
        <v>1</v>
      </c>
      <c r="H237">
        <v>130</v>
      </c>
      <c r="I237">
        <v>1</v>
      </c>
      <c r="J237">
        <v>1.6</v>
      </c>
      <c r="K237">
        <v>1</v>
      </c>
      <c r="L237">
        <v>0</v>
      </c>
      <c r="M237">
        <v>3</v>
      </c>
      <c r="N237">
        <v>0</v>
      </c>
      <c r="O237">
        <f>--SUBTOTAL(103,Table1[[#This Row],[age]])</f>
        <v>1</v>
      </c>
      <c r="P237">
        <f>COUNTIFS(Table1[chol],"&gt;"&amp;Table1[[#This Row],[chol]],Table1[Visible = 1],1)+1</f>
        <v>257</v>
      </c>
      <c r="Q237">
        <f>RANK(Table1[[#This Row],[chol]],Table1[chol])</f>
        <v>257</v>
      </c>
      <c r="R237" t="b">
        <f>Table1[[#This Row],[Rank All Rows]]=Table1[[#This Row],[Rank Visible Rows Only]]</f>
        <v>1</v>
      </c>
    </row>
    <row r="238" spans="1:18">
      <c r="A238">
        <v>59</v>
      </c>
      <c r="B238">
        <v>1</v>
      </c>
      <c r="C238">
        <v>3</v>
      </c>
      <c r="D238">
        <v>170</v>
      </c>
      <c r="E238">
        <v>288</v>
      </c>
      <c r="F238">
        <v>0</v>
      </c>
      <c r="G238">
        <v>0</v>
      </c>
      <c r="H238">
        <v>159</v>
      </c>
      <c r="I238">
        <v>0</v>
      </c>
      <c r="J238">
        <v>0.2</v>
      </c>
      <c r="K238">
        <v>1</v>
      </c>
      <c r="L238">
        <v>0</v>
      </c>
      <c r="M238">
        <v>3</v>
      </c>
      <c r="N238">
        <v>0</v>
      </c>
      <c r="O238">
        <f>--SUBTOTAL(103,Table1[[#This Row],[age]])</f>
        <v>1</v>
      </c>
      <c r="P238">
        <f>COUNTIFS(Table1[chol],"&gt;"&amp;Table1[[#This Row],[chol]],Table1[Visible = 1],1)+1</f>
        <v>57</v>
      </c>
      <c r="Q238">
        <f>RANK(Table1[[#This Row],[chol]],Table1[chol])</f>
        <v>57</v>
      </c>
      <c r="R238" t="b">
        <f>Table1[[#This Row],[Rank All Rows]]=Table1[[#This Row],[Rank Visible Rows Only]]</f>
        <v>1</v>
      </c>
    </row>
    <row r="239" spans="1:18">
      <c r="A239">
        <v>64</v>
      </c>
      <c r="B239">
        <v>1</v>
      </c>
      <c r="C239">
        <v>2</v>
      </c>
      <c r="D239">
        <v>125</v>
      </c>
      <c r="E239">
        <v>309</v>
      </c>
      <c r="F239">
        <v>0</v>
      </c>
      <c r="G239">
        <v>1</v>
      </c>
      <c r="H239">
        <v>131</v>
      </c>
      <c r="I239">
        <v>1</v>
      </c>
      <c r="J239">
        <v>1.8</v>
      </c>
      <c r="K239">
        <v>1</v>
      </c>
      <c r="L239">
        <v>0</v>
      </c>
      <c r="M239">
        <v>3</v>
      </c>
      <c r="N239">
        <v>0</v>
      </c>
      <c r="O239">
        <f>--SUBTOTAL(103,Table1[[#This Row],[age]])</f>
        <v>1</v>
      </c>
      <c r="P239">
        <f>COUNTIFS(Table1[chol],"&gt;"&amp;Table1[[#This Row],[chol]],Table1[Visible = 1],1)+1</f>
        <v>29</v>
      </c>
      <c r="Q239">
        <f>RANK(Table1[[#This Row],[chol]],Table1[chol])</f>
        <v>29</v>
      </c>
      <c r="R239" t="b">
        <f>Table1[[#This Row],[Rank All Rows]]=Table1[[#This Row],[Rank Visible Rows Only]]</f>
        <v>1</v>
      </c>
    </row>
    <row r="240" spans="1:18">
      <c r="A240">
        <v>47</v>
      </c>
      <c r="B240">
        <v>1</v>
      </c>
      <c r="C240">
        <v>2</v>
      </c>
      <c r="D240">
        <v>108</v>
      </c>
      <c r="E240">
        <v>243</v>
      </c>
      <c r="F240">
        <v>0</v>
      </c>
      <c r="G240">
        <v>1</v>
      </c>
      <c r="H240">
        <v>152</v>
      </c>
      <c r="I240">
        <v>0</v>
      </c>
      <c r="J240">
        <v>0</v>
      </c>
      <c r="K240">
        <v>2</v>
      </c>
      <c r="L240">
        <v>0</v>
      </c>
      <c r="M240">
        <v>2</v>
      </c>
      <c r="N240">
        <v>0</v>
      </c>
      <c r="O240">
        <f>--SUBTOTAL(103,Table1[[#This Row],[age]])</f>
        <v>1</v>
      </c>
      <c r="P240">
        <f>COUNTIFS(Table1[chol],"&gt;"&amp;Table1[[#This Row],[chol]],Table1[Visible = 1],1)+1</f>
        <v>146</v>
      </c>
      <c r="Q240">
        <f>RANK(Table1[[#This Row],[chol]],Table1[chol])</f>
        <v>146</v>
      </c>
      <c r="R240" t="b">
        <f>Table1[[#This Row],[Rank All Rows]]=Table1[[#This Row],[Rank Visible Rows Only]]</f>
        <v>1</v>
      </c>
    </row>
    <row r="241" spans="1:18">
      <c r="A241">
        <v>57</v>
      </c>
      <c r="B241">
        <v>1</v>
      </c>
      <c r="C241">
        <v>0</v>
      </c>
      <c r="D241">
        <v>165</v>
      </c>
      <c r="E241">
        <v>289</v>
      </c>
      <c r="F241">
        <v>1</v>
      </c>
      <c r="G241">
        <v>0</v>
      </c>
      <c r="H241">
        <v>124</v>
      </c>
      <c r="I241">
        <v>0</v>
      </c>
      <c r="J241">
        <v>1</v>
      </c>
      <c r="K241">
        <v>1</v>
      </c>
      <c r="L241">
        <v>3</v>
      </c>
      <c r="M241">
        <v>3</v>
      </c>
      <c r="N241">
        <v>0</v>
      </c>
      <c r="O241">
        <f>--SUBTOTAL(103,Table1[[#This Row],[age]])</f>
        <v>1</v>
      </c>
      <c r="P241">
        <f>COUNTIFS(Table1[chol],"&gt;"&amp;Table1[[#This Row],[chol]],Table1[Visible = 1],1)+1</f>
        <v>55</v>
      </c>
      <c r="Q241">
        <f>RANK(Table1[[#This Row],[chol]],Table1[chol])</f>
        <v>55</v>
      </c>
      <c r="R241" t="b">
        <f>Table1[[#This Row],[Rank All Rows]]=Table1[[#This Row],[Rank Visible Rows Only]]</f>
        <v>1</v>
      </c>
    </row>
    <row r="242" spans="1:18">
      <c r="A242">
        <v>55</v>
      </c>
      <c r="B242">
        <v>1</v>
      </c>
      <c r="C242">
        <v>0</v>
      </c>
      <c r="D242">
        <v>160</v>
      </c>
      <c r="E242">
        <v>289</v>
      </c>
      <c r="F242">
        <v>0</v>
      </c>
      <c r="G242">
        <v>0</v>
      </c>
      <c r="H242">
        <v>145</v>
      </c>
      <c r="I242">
        <v>1</v>
      </c>
      <c r="J242">
        <v>0.8</v>
      </c>
      <c r="K242">
        <v>1</v>
      </c>
      <c r="L242">
        <v>1</v>
      </c>
      <c r="M242">
        <v>3</v>
      </c>
      <c r="N242">
        <v>0</v>
      </c>
      <c r="O242">
        <f>--SUBTOTAL(103,Table1[[#This Row],[age]])</f>
        <v>1</v>
      </c>
      <c r="P242">
        <f>COUNTIFS(Table1[chol],"&gt;"&amp;Table1[[#This Row],[chol]],Table1[Visible = 1],1)+1</f>
        <v>55</v>
      </c>
      <c r="Q242">
        <f>RANK(Table1[[#This Row],[chol]],Table1[chol])</f>
        <v>55</v>
      </c>
      <c r="R242" t="b">
        <f>Table1[[#This Row],[Rank All Rows]]=Table1[[#This Row],[Rank Visible Rows Only]]</f>
        <v>1</v>
      </c>
    </row>
    <row r="243" spans="1:18">
      <c r="A243">
        <v>64</v>
      </c>
      <c r="B243">
        <v>1</v>
      </c>
      <c r="C243">
        <v>0</v>
      </c>
      <c r="D243">
        <v>120</v>
      </c>
      <c r="E243">
        <v>246</v>
      </c>
      <c r="F243">
        <v>0</v>
      </c>
      <c r="G243">
        <v>0</v>
      </c>
      <c r="H243">
        <v>96</v>
      </c>
      <c r="I243">
        <v>1</v>
      </c>
      <c r="J243">
        <v>2.2000000000000002</v>
      </c>
      <c r="K243">
        <v>0</v>
      </c>
      <c r="L243">
        <v>1</v>
      </c>
      <c r="M243">
        <v>2</v>
      </c>
      <c r="N243">
        <v>0</v>
      </c>
      <c r="O243">
        <f>--SUBTOTAL(103,Table1[[#This Row],[age]])</f>
        <v>1</v>
      </c>
      <c r="P243">
        <f>COUNTIFS(Table1[chol],"&gt;"&amp;Table1[[#This Row],[chol]],Table1[Visible = 1],1)+1</f>
        <v>137</v>
      </c>
      <c r="Q243">
        <f>RANK(Table1[[#This Row],[chol]],Table1[chol])</f>
        <v>137</v>
      </c>
      <c r="R243" t="b">
        <f>Table1[[#This Row],[Rank All Rows]]=Table1[[#This Row],[Rank Visible Rows Only]]</f>
        <v>1</v>
      </c>
    </row>
    <row r="244" spans="1:18">
      <c r="A244">
        <v>70</v>
      </c>
      <c r="B244">
        <v>1</v>
      </c>
      <c r="C244">
        <v>0</v>
      </c>
      <c r="D244">
        <v>130</v>
      </c>
      <c r="E244">
        <v>322</v>
      </c>
      <c r="F244">
        <v>0</v>
      </c>
      <c r="G244">
        <v>0</v>
      </c>
      <c r="H244">
        <v>109</v>
      </c>
      <c r="I244">
        <v>0</v>
      </c>
      <c r="J244">
        <v>2.4</v>
      </c>
      <c r="K244">
        <v>1</v>
      </c>
      <c r="L244">
        <v>3</v>
      </c>
      <c r="M244">
        <v>2</v>
      </c>
      <c r="N244">
        <v>0</v>
      </c>
      <c r="O244">
        <f>--SUBTOTAL(103,Table1[[#This Row],[age]])</f>
        <v>1</v>
      </c>
      <c r="P244">
        <f>COUNTIFS(Table1[chol],"&gt;"&amp;Table1[[#This Row],[chol]],Table1[Visible = 1],1)+1</f>
        <v>20</v>
      </c>
      <c r="Q244">
        <f>RANK(Table1[[#This Row],[chol]],Table1[chol])</f>
        <v>20</v>
      </c>
      <c r="R244" t="b">
        <f>Table1[[#This Row],[Rank All Rows]]=Table1[[#This Row],[Rank Visible Rows Only]]</f>
        <v>1</v>
      </c>
    </row>
    <row r="245" spans="1:18">
      <c r="A245">
        <v>51</v>
      </c>
      <c r="B245">
        <v>1</v>
      </c>
      <c r="C245">
        <v>0</v>
      </c>
      <c r="D245">
        <v>140</v>
      </c>
      <c r="E245">
        <v>299</v>
      </c>
      <c r="F245">
        <v>0</v>
      </c>
      <c r="G245">
        <v>1</v>
      </c>
      <c r="H245">
        <v>173</v>
      </c>
      <c r="I245">
        <v>1</v>
      </c>
      <c r="J245">
        <v>1.6</v>
      </c>
      <c r="K245">
        <v>2</v>
      </c>
      <c r="L245">
        <v>0</v>
      </c>
      <c r="M245">
        <v>3</v>
      </c>
      <c r="N245">
        <v>0</v>
      </c>
      <c r="O245">
        <f>--SUBTOTAL(103,Table1[[#This Row],[age]])</f>
        <v>1</v>
      </c>
      <c r="P245">
        <f>COUNTIFS(Table1[chol],"&gt;"&amp;Table1[[#This Row],[chol]],Table1[Visible = 1],1)+1</f>
        <v>45</v>
      </c>
      <c r="Q245">
        <f>RANK(Table1[[#This Row],[chol]],Table1[chol])</f>
        <v>45</v>
      </c>
      <c r="R245" t="b">
        <f>Table1[[#This Row],[Rank All Rows]]=Table1[[#This Row],[Rank Visible Rows Only]]</f>
        <v>1</v>
      </c>
    </row>
    <row r="246" spans="1:18">
      <c r="A246">
        <v>58</v>
      </c>
      <c r="B246">
        <v>1</v>
      </c>
      <c r="C246">
        <v>0</v>
      </c>
      <c r="D246">
        <v>125</v>
      </c>
      <c r="E246">
        <v>300</v>
      </c>
      <c r="F246">
        <v>0</v>
      </c>
      <c r="G246">
        <v>0</v>
      </c>
      <c r="H246">
        <v>171</v>
      </c>
      <c r="I246">
        <v>0</v>
      </c>
      <c r="J246">
        <v>0</v>
      </c>
      <c r="K246">
        <v>2</v>
      </c>
      <c r="L246">
        <v>2</v>
      </c>
      <c r="M246">
        <v>3</v>
      </c>
      <c r="N246">
        <v>0</v>
      </c>
      <c r="O246">
        <f>--SUBTOTAL(103,Table1[[#This Row],[age]])</f>
        <v>1</v>
      </c>
      <c r="P246">
        <f>COUNTIFS(Table1[chol],"&gt;"&amp;Table1[[#This Row],[chol]],Table1[Visible = 1],1)+1</f>
        <v>44</v>
      </c>
      <c r="Q246">
        <f>RANK(Table1[[#This Row],[chol]],Table1[chol])</f>
        <v>44</v>
      </c>
      <c r="R246" t="b">
        <f>Table1[[#This Row],[Rank All Rows]]=Table1[[#This Row],[Rank Visible Rows Only]]</f>
        <v>1</v>
      </c>
    </row>
    <row r="247" spans="1:18">
      <c r="A247">
        <v>60</v>
      </c>
      <c r="B247">
        <v>1</v>
      </c>
      <c r="C247">
        <v>0</v>
      </c>
      <c r="D247">
        <v>140</v>
      </c>
      <c r="E247">
        <v>293</v>
      </c>
      <c r="F247">
        <v>0</v>
      </c>
      <c r="G247">
        <v>0</v>
      </c>
      <c r="H247">
        <v>170</v>
      </c>
      <c r="I247">
        <v>0</v>
      </c>
      <c r="J247">
        <v>1.2</v>
      </c>
      <c r="K247">
        <v>1</v>
      </c>
      <c r="L247">
        <v>2</v>
      </c>
      <c r="M247">
        <v>3</v>
      </c>
      <c r="N247">
        <v>0</v>
      </c>
      <c r="O247">
        <f>--SUBTOTAL(103,Table1[[#This Row],[age]])</f>
        <v>1</v>
      </c>
      <c r="P247">
        <f>COUNTIFS(Table1[chol],"&gt;"&amp;Table1[[#This Row],[chol]],Table1[Visible = 1],1)+1</f>
        <v>53</v>
      </c>
      <c r="Q247">
        <f>RANK(Table1[[#This Row],[chol]],Table1[chol])</f>
        <v>53</v>
      </c>
      <c r="R247" t="b">
        <f>Table1[[#This Row],[Rank All Rows]]=Table1[[#This Row],[Rank Visible Rows Only]]</f>
        <v>1</v>
      </c>
    </row>
    <row r="248" spans="1:18">
      <c r="A248">
        <v>77</v>
      </c>
      <c r="B248">
        <v>1</v>
      </c>
      <c r="C248">
        <v>0</v>
      </c>
      <c r="D248">
        <v>125</v>
      </c>
      <c r="E248">
        <v>304</v>
      </c>
      <c r="F248">
        <v>0</v>
      </c>
      <c r="G248">
        <v>0</v>
      </c>
      <c r="H248">
        <v>162</v>
      </c>
      <c r="I248">
        <v>1</v>
      </c>
      <c r="J248">
        <v>0</v>
      </c>
      <c r="K248">
        <v>2</v>
      </c>
      <c r="L248">
        <v>3</v>
      </c>
      <c r="M248">
        <v>2</v>
      </c>
      <c r="N248">
        <v>0</v>
      </c>
      <c r="O248">
        <f>--SUBTOTAL(103,Table1[[#This Row],[age]])</f>
        <v>1</v>
      </c>
      <c r="P248">
        <f>COUNTIFS(Table1[chol],"&gt;"&amp;Table1[[#This Row],[chol]],Table1[Visible = 1],1)+1</f>
        <v>37</v>
      </c>
      <c r="Q248">
        <f>RANK(Table1[[#This Row],[chol]],Table1[chol])</f>
        <v>37</v>
      </c>
      <c r="R248" t="b">
        <f>Table1[[#This Row],[Rank All Rows]]=Table1[[#This Row],[Rank Visible Rows Only]]</f>
        <v>1</v>
      </c>
    </row>
    <row r="249" spans="1:18">
      <c r="A249">
        <v>35</v>
      </c>
      <c r="B249">
        <v>1</v>
      </c>
      <c r="C249">
        <v>0</v>
      </c>
      <c r="D249">
        <v>126</v>
      </c>
      <c r="E249">
        <v>282</v>
      </c>
      <c r="F249">
        <v>0</v>
      </c>
      <c r="G249">
        <v>0</v>
      </c>
      <c r="H249">
        <v>156</v>
      </c>
      <c r="I249">
        <v>1</v>
      </c>
      <c r="J249">
        <v>0</v>
      </c>
      <c r="K249">
        <v>2</v>
      </c>
      <c r="L249">
        <v>0</v>
      </c>
      <c r="M249">
        <v>3</v>
      </c>
      <c r="N249">
        <v>0</v>
      </c>
      <c r="O249">
        <f>--SUBTOTAL(103,Table1[[#This Row],[age]])</f>
        <v>1</v>
      </c>
      <c r="P249">
        <f>COUNTIFS(Table1[chol],"&gt;"&amp;Table1[[#This Row],[chol]],Table1[Visible = 1],1)+1</f>
        <v>66</v>
      </c>
      <c r="Q249">
        <f>RANK(Table1[[#This Row],[chol]],Table1[chol])</f>
        <v>66</v>
      </c>
      <c r="R249" t="b">
        <f>Table1[[#This Row],[Rank All Rows]]=Table1[[#This Row],[Rank Visible Rows Only]]</f>
        <v>1</v>
      </c>
    </row>
    <row r="250" spans="1:18">
      <c r="A250">
        <v>70</v>
      </c>
      <c r="B250">
        <v>1</v>
      </c>
      <c r="C250">
        <v>2</v>
      </c>
      <c r="D250">
        <v>160</v>
      </c>
      <c r="E250">
        <v>269</v>
      </c>
      <c r="F250">
        <v>0</v>
      </c>
      <c r="G250">
        <v>1</v>
      </c>
      <c r="H250">
        <v>112</v>
      </c>
      <c r="I250">
        <v>1</v>
      </c>
      <c r="J250">
        <v>2.9</v>
      </c>
      <c r="K250">
        <v>1</v>
      </c>
      <c r="L250">
        <v>1</v>
      </c>
      <c r="M250">
        <v>3</v>
      </c>
      <c r="N250">
        <v>0</v>
      </c>
      <c r="O250">
        <f>--SUBTOTAL(103,Table1[[#This Row],[age]])</f>
        <v>1</v>
      </c>
      <c r="P250">
        <f>COUNTIFS(Table1[chol],"&gt;"&amp;Table1[[#This Row],[chol]],Table1[Visible = 1],1)+1</f>
        <v>86</v>
      </c>
      <c r="Q250">
        <f>RANK(Table1[[#This Row],[chol]],Table1[chol])</f>
        <v>86</v>
      </c>
      <c r="R250" t="b">
        <f>Table1[[#This Row],[Rank All Rows]]=Table1[[#This Row],[Rank Visible Rows Only]]</f>
        <v>1</v>
      </c>
    </row>
    <row r="251" spans="1:18">
      <c r="A251">
        <v>59</v>
      </c>
      <c r="B251">
        <v>0</v>
      </c>
      <c r="C251">
        <v>0</v>
      </c>
      <c r="D251">
        <v>174</v>
      </c>
      <c r="E251">
        <v>249</v>
      </c>
      <c r="F251">
        <v>0</v>
      </c>
      <c r="G251">
        <v>1</v>
      </c>
      <c r="H251">
        <v>143</v>
      </c>
      <c r="I251">
        <v>1</v>
      </c>
      <c r="J251">
        <v>0</v>
      </c>
      <c r="K251">
        <v>1</v>
      </c>
      <c r="L251">
        <v>0</v>
      </c>
      <c r="M251">
        <v>2</v>
      </c>
      <c r="N251">
        <v>0</v>
      </c>
      <c r="O251">
        <f>--SUBTOTAL(103,Table1[[#This Row],[age]])</f>
        <v>1</v>
      </c>
      <c r="P251">
        <f>COUNTIFS(Table1[chol],"&gt;"&amp;Table1[[#This Row],[chol]],Table1[Visible = 1],1)+1</f>
        <v>130</v>
      </c>
      <c r="Q251">
        <f>RANK(Table1[[#This Row],[chol]],Table1[chol])</f>
        <v>130</v>
      </c>
      <c r="R251" t="b">
        <f>Table1[[#This Row],[Rank All Rows]]=Table1[[#This Row],[Rank Visible Rows Only]]</f>
        <v>1</v>
      </c>
    </row>
    <row r="252" spans="1:18">
      <c r="A252">
        <v>64</v>
      </c>
      <c r="B252">
        <v>1</v>
      </c>
      <c r="C252">
        <v>0</v>
      </c>
      <c r="D252">
        <v>145</v>
      </c>
      <c r="E252">
        <v>212</v>
      </c>
      <c r="F252">
        <v>0</v>
      </c>
      <c r="G252">
        <v>0</v>
      </c>
      <c r="H252">
        <v>132</v>
      </c>
      <c r="I252">
        <v>0</v>
      </c>
      <c r="J252">
        <v>2</v>
      </c>
      <c r="K252">
        <v>1</v>
      </c>
      <c r="L252">
        <v>2</v>
      </c>
      <c r="M252">
        <v>1</v>
      </c>
      <c r="N252">
        <v>0</v>
      </c>
      <c r="O252">
        <f>--SUBTOTAL(103,Table1[[#This Row],[age]])</f>
        <v>1</v>
      </c>
      <c r="P252">
        <f>COUNTIFS(Table1[chol],"&gt;"&amp;Table1[[#This Row],[chol]],Table1[Visible = 1],1)+1</f>
        <v>221</v>
      </c>
      <c r="Q252">
        <f>RANK(Table1[[#This Row],[chol]],Table1[chol])</f>
        <v>221</v>
      </c>
      <c r="R252" t="b">
        <f>Table1[[#This Row],[Rank All Rows]]=Table1[[#This Row],[Rank Visible Rows Only]]</f>
        <v>1</v>
      </c>
    </row>
    <row r="253" spans="1:18">
      <c r="A253">
        <v>57</v>
      </c>
      <c r="B253">
        <v>1</v>
      </c>
      <c r="C253">
        <v>0</v>
      </c>
      <c r="D253">
        <v>152</v>
      </c>
      <c r="E253">
        <v>274</v>
      </c>
      <c r="F253">
        <v>0</v>
      </c>
      <c r="G253">
        <v>1</v>
      </c>
      <c r="H253">
        <v>88</v>
      </c>
      <c r="I253">
        <v>1</v>
      </c>
      <c r="J253">
        <v>1.2</v>
      </c>
      <c r="K253">
        <v>1</v>
      </c>
      <c r="L253">
        <v>1</v>
      </c>
      <c r="M253">
        <v>3</v>
      </c>
      <c r="N253">
        <v>0</v>
      </c>
      <c r="O253">
        <f>--SUBTOTAL(103,Table1[[#This Row],[age]])</f>
        <v>1</v>
      </c>
      <c r="P253">
        <f>COUNTIFS(Table1[chol],"&gt;"&amp;Table1[[#This Row],[chol]],Table1[Visible = 1],1)+1</f>
        <v>77</v>
      </c>
      <c r="Q253">
        <f>RANK(Table1[[#This Row],[chol]],Table1[chol])</f>
        <v>77</v>
      </c>
      <c r="R253" t="b">
        <f>Table1[[#This Row],[Rank All Rows]]=Table1[[#This Row],[Rank Visible Rows Only]]</f>
        <v>1</v>
      </c>
    </row>
    <row r="254" spans="1:18">
      <c r="A254">
        <v>56</v>
      </c>
      <c r="B254">
        <v>1</v>
      </c>
      <c r="C254">
        <v>0</v>
      </c>
      <c r="D254">
        <v>132</v>
      </c>
      <c r="E254">
        <v>184</v>
      </c>
      <c r="F254">
        <v>0</v>
      </c>
      <c r="G254">
        <v>0</v>
      </c>
      <c r="H254">
        <v>105</v>
      </c>
      <c r="I254">
        <v>1</v>
      </c>
      <c r="J254">
        <v>2.1</v>
      </c>
      <c r="K254">
        <v>1</v>
      </c>
      <c r="L254">
        <v>1</v>
      </c>
      <c r="M254">
        <v>1</v>
      </c>
      <c r="N254">
        <v>0</v>
      </c>
      <c r="O254">
        <f>--SUBTOTAL(103,Table1[[#This Row],[age]])</f>
        <v>1</v>
      </c>
      <c r="P254">
        <f>COUNTIFS(Table1[chol],"&gt;"&amp;Table1[[#This Row],[chol]],Table1[Visible = 1],1)+1</f>
        <v>277</v>
      </c>
      <c r="Q254">
        <f>RANK(Table1[[#This Row],[chol]],Table1[chol])</f>
        <v>277</v>
      </c>
      <c r="R254" t="b">
        <f>Table1[[#This Row],[Rank All Rows]]=Table1[[#This Row],[Rank Visible Rows Only]]</f>
        <v>1</v>
      </c>
    </row>
    <row r="255" spans="1:18">
      <c r="A255">
        <v>48</v>
      </c>
      <c r="B255">
        <v>1</v>
      </c>
      <c r="C255">
        <v>0</v>
      </c>
      <c r="D255">
        <v>124</v>
      </c>
      <c r="E255">
        <v>274</v>
      </c>
      <c r="F255">
        <v>0</v>
      </c>
      <c r="G255">
        <v>0</v>
      </c>
      <c r="H255">
        <v>166</v>
      </c>
      <c r="I255">
        <v>0</v>
      </c>
      <c r="J255">
        <v>0.5</v>
      </c>
      <c r="K255">
        <v>1</v>
      </c>
      <c r="L255">
        <v>0</v>
      </c>
      <c r="M255">
        <v>3</v>
      </c>
      <c r="N255">
        <v>0</v>
      </c>
      <c r="O255">
        <f>--SUBTOTAL(103,Table1[[#This Row],[age]])</f>
        <v>1</v>
      </c>
      <c r="P255">
        <f>COUNTIFS(Table1[chol],"&gt;"&amp;Table1[[#This Row],[chol]],Table1[Visible = 1],1)+1</f>
        <v>77</v>
      </c>
      <c r="Q255">
        <f>RANK(Table1[[#This Row],[chol]],Table1[chol])</f>
        <v>77</v>
      </c>
      <c r="R255" t="b">
        <f>Table1[[#This Row],[Rank All Rows]]=Table1[[#This Row],[Rank Visible Rows Only]]</f>
        <v>1</v>
      </c>
    </row>
    <row r="256" spans="1:18">
      <c r="A256">
        <v>56</v>
      </c>
      <c r="B256">
        <v>0</v>
      </c>
      <c r="C256">
        <v>0</v>
      </c>
      <c r="D256">
        <v>134</v>
      </c>
      <c r="E256">
        <v>409</v>
      </c>
      <c r="F256">
        <v>0</v>
      </c>
      <c r="G256">
        <v>0</v>
      </c>
      <c r="H256">
        <v>150</v>
      </c>
      <c r="I256">
        <v>1</v>
      </c>
      <c r="J256">
        <v>1.9</v>
      </c>
      <c r="K256">
        <v>1</v>
      </c>
      <c r="L256">
        <v>2</v>
      </c>
      <c r="M256">
        <v>3</v>
      </c>
      <c r="N256">
        <v>0</v>
      </c>
      <c r="O256">
        <f>--SUBTOTAL(103,Table1[[#This Row],[age]])</f>
        <v>1</v>
      </c>
      <c r="P256">
        <f>COUNTIFS(Table1[chol],"&gt;"&amp;Table1[[#This Row],[chol]],Table1[Visible = 1],1)+1</f>
        <v>3</v>
      </c>
      <c r="Q256">
        <f>RANK(Table1[[#This Row],[chol]],Table1[chol])</f>
        <v>3</v>
      </c>
      <c r="R256" t="b">
        <f>Table1[[#This Row],[Rank All Rows]]=Table1[[#This Row],[Rank Visible Rows Only]]</f>
        <v>1</v>
      </c>
    </row>
    <row r="257" spans="1:18">
      <c r="A257">
        <v>66</v>
      </c>
      <c r="B257">
        <v>1</v>
      </c>
      <c r="C257">
        <v>1</v>
      </c>
      <c r="D257">
        <v>160</v>
      </c>
      <c r="E257">
        <v>246</v>
      </c>
      <c r="F257">
        <v>0</v>
      </c>
      <c r="G257">
        <v>1</v>
      </c>
      <c r="H257">
        <v>120</v>
      </c>
      <c r="I257">
        <v>1</v>
      </c>
      <c r="J257">
        <v>0</v>
      </c>
      <c r="K257">
        <v>1</v>
      </c>
      <c r="L257">
        <v>3</v>
      </c>
      <c r="M257">
        <v>1</v>
      </c>
      <c r="N257">
        <v>0</v>
      </c>
      <c r="O257">
        <f>--SUBTOTAL(103,Table1[[#This Row],[age]])</f>
        <v>1</v>
      </c>
      <c r="P257">
        <f>COUNTIFS(Table1[chol],"&gt;"&amp;Table1[[#This Row],[chol]],Table1[Visible = 1],1)+1</f>
        <v>137</v>
      </c>
      <c r="Q257">
        <f>RANK(Table1[[#This Row],[chol]],Table1[chol])</f>
        <v>137</v>
      </c>
      <c r="R257" t="b">
        <f>Table1[[#This Row],[Rank All Rows]]=Table1[[#This Row],[Rank Visible Rows Only]]</f>
        <v>1</v>
      </c>
    </row>
    <row r="258" spans="1:18">
      <c r="A258">
        <v>54</v>
      </c>
      <c r="B258">
        <v>1</v>
      </c>
      <c r="C258">
        <v>1</v>
      </c>
      <c r="D258">
        <v>192</v>
      </c>
      <c r="E258">
        <v>283</v>
      </c>
      <c r="F258">
        <v>0</v>
      </c>
      <c r="G258">
        <v>0</v>
      </c>
      <c r="H258">
        <v>195</v>
      </c>
      <c r="I258">
        <v>0</v>
      </c>
      <c r="J258">
        <v>0</v>
      </c>
      <c r="K258">
        <v>2</v>
      </c>
      <c r="L258">
        <v>1</v>
      </c>
      <c r="M258">
        <v>3</v>
      </c>
      <c r="N258">
        <v>0</v>
      </c>
      <c r="O258">
        <f>--SUBTOTAL(103,Table1[[#This Row],[age]])</f>
        <v>1</v>
      </c>
      <c r="P258">
        <f>COUNTIFS(Table1[chol],"&gt;"&amp;Table1[[#This Row],[chol]],Table1[Visible = 1],1)+1</f>
        <v>63</v>
      </c>
      <c r="Q258">
        <f>RANK(Table1[[#This Row],[chol]],Table1[chol])</f>
        <v>63</v>
      </c>
      <c r="R258" t="b">
        <f>Table1[[#This Row],[Rank All Rows]]=Table1[[#This Row],[Rank Visible Rows Only]]</f>
        <v>1</v>
      </c>
    </row>
    <row r="259" spans="1:18">
      <c r="A259">
        <v>69</v>
      </c>
      <c r="B259">
        <v>1</v>
      </c>
      <c r="C259">
        <v>2</v>
      </c>
      <c r="D259">
        <v>140</v>
      </c>
      <c r="E259">
        <v>254</v>
      </c>
      <c r="F259">
        <v>0</v>
      </c>
      <c r="G259">
        <v>0</v>
      </c>
      <c r="H259">
        <v>146</v>
      </c>
      <c r="I259">
        <v>0</v>
      </c>
      <c r="J259">
        <v>2</v>
      </c>
      <c r="K259">
        <v>1</v>
      </c>
      <c r="L259">
        <v>3</v>
      </c>
      <c r="M259">
        <v>3</v>
      </c>
      <c r="N259">
        <v>0</v>
      </c>
      <c r="O259">
        <f>--SUBTOTAL(103,Table1[[#This Row],[age]])</f>
        <v>1</v>
      </c>
      <c r="P259">
        <f>COUNTIFS(Table1[chol],"&gt;"&amp;Table1[[#This Row],[chol]],Table1[Visible = 1],1)+1</f>
        <v>119</v>
      </c>
      <c r="Q259">
        <f>RANK(Table1[[#This Row],[chol]],Table1[chol])</f>
        <v>119</v>
      </c>
      <c r="R259" t="b">
        <f>Table1[[#This Row],[Rank All Rows]]=Table1[[#This Row],[Rank Visible Rows Only]]</f>
        <v>1</v>
      </c>
    </row>
    <row r="260" spans="1:18">
      <c r="A260">
        <v>51</v>
      </c>
      <c r="B260">
        <v>1</v>
      </c>
      <c r="C260">
        <v>0</v>
      </c>
      <c r="D260">
        <v>140</v>
      </c>
      <c r="E260">
        <v>298</v>
      </c>
      <c r="F260">
        <v>0</v>
      </c>
      <c r="G260">
        <v>1</v>
      </c>
      <c r="H260">
        <v>122</v>
      </c>
      <c r="I260">
        <v>1</v>
      </c>
      <c r="J260">
        <v>4.2</v>
      </c>
      <c r="K260">
        <v>1</v>
      </c>
      <c r="L260">
        <v>3</v>
      </c>
      <c r="M260">
        <v>3</v>
      </c>
      <c r="N260">
        <v>0</v>
      </c>
      <c r="O260">
        <f>--SUBTOTAL(103,Table1[[#This Row],[age]])</f>
        <v>1</v>
      </c>
      <c r="P260">
        <f>COUNTIFS(Table1[chol],"&gt;"&amp;Table1[[#This Row],[chol]],Table1[Visible = 1],1)+1</f>
        <v>47</v>
      </c>
      <c r="Q260">
        <f>RANK(Table1[[#This Row],[chol]],Table1[chol])</f>
        <v>47</v>
      </c>
      <c r="R260" t="b">
        <f>Table1[[#This Row],[Rank All Rows]]=Table1[[#This Row],[Rank Visible Rows Only]]</f>
        <v>1</v>
      </c>
    </row>
    <row r="261" spans="1:18">
      <c r="A261">
        <v>43</v>
      </c>
      <c r="B261">
        <v>1</v>
      </c>
      <c r="C261">
        <v>0</v>
      </c>
      <c r="D261">
        <v>132</v>
      </c>
      <c r="E261">
        <v>247</v>
      </c>
      <c r="F261">
        <v>1</v>
      </c>
      <c r="G261">
        <v>0</v>
      </c>
      <c r="H261">
        <v>143</v>
      </c>
      <c r="I261">
        <v>1</v>
      </c>
      <c r="J261">
        <v>0.1</v>
      </c>
      <c r="K261">
        <v>1</v>
      </c>
      <c r="L261">
        <v>4</v>
      </c>
      <c r="M261">
        <v>3</v>
      </c>
      <c r="N261">
        <v>0</v>
      </c>
      <c r="O261">
        <f>--SUBTOTAL(103,Table1[[#This Row],[age]])</f>
        <v>1</v>
      </c>
      <c r="P261">
        <f>COUNTIFS(Table1[chol],"&gt;"&amp;Table1[[#This Row],[chol]],Table1[Visible = 1],1)+1</f>
        <v>135</v>
      </c>
      <c r="Q261">
        <f>RANK(Table1[[#This Row],[chol]],Table1[chol])</f>
        <v>135</v>
      </c>
      <c r="R261" t="b">
        <f>Table1[[#This Row],[Rank All Rows]]=Table1[[#This Row],[Rank Visible Rows Only]]</f>
        <v>1</v>
      </c>
    </row>
    <row r="262" spans="1:18">
      <c r="A262">
        <v>62</v>
      </c>
      <c r="B262">
        <v>0</v>
      </c>
      <c r="C262">
        <v>0</v>
      </c>
      <c r="D262">
        <v>138</v>
      </c>
      <c r="E262">
        <v>294</v>
      </c>
      <c r="F262">
        <v>1</v>
      </c>
      <c r="G262">
        <v>1</v>
      </c>
      <c r="H262">
        <v>106</v>
      </c>
      <c r="I262">
        <v>0</v>
      </c>
      <c r="J262">
        <v>1.9</v>
      </c>
      <c r="K262">
        <v>1</v>
      </c>
      <c r="L262">
        <v>3</v>
      </c>
      <c r="M262">
        <v>2</v>
      </c>
      <c r="N262">
        <v>0</v>
      </c>
      <c r="O262">
        <f>--SUBTOTAL(103,Table1[[#This Row],[age]])</f>
        <v>1</v>
      </c>
      <c r="P262">
        <f>COUNTIFS(Table1[chol],"&gt;"&amp;Table1[[#This Row],[chol]],Table1[Visible = 1],1)+1</f>
        <v>51</v>
      </c>
      <c r="Q262">
        <f>RANK(Table1[[#This Row],[chol]],Table1[chol])</f>
        <v>51</v>
      </c>
      <c r="R262" t="b">
        <f>Table1[[#This Row],[Rank All Rows]]=Table1[[#This Row],[Rank Visible Rows Only]]</f>
        <v>1</v>
      </c>
    </row>
    <row r="263" spans="1:18">
      <c r="A263">
        <v>67</v>
      </c>
      <c r="B263">
        <v>1</v>
      </c>
      <c r="C263">
        <v>0</v>
      </c>
      <c r="D263">
        <v>100</v>
      </c>
      <c r="E263">
        <v>299</v>
      </c>
      <c r="F263">
        <v>0</v>
      </c>
      <c r="G263">
        <v>0</v>
      </c>
      <c r="H263">
        <v>125</v>
      </c>
      <c r="I263">
        <v>1</v>
      </c>
      <c r="J263">
        <v>0.9</v>
      </c>
      <c r="K263">
        <v>1</v>
      </c>
      <c r="L263">
        <v>2</v>
      </c>
      <c r="M263">
        <v>2</v>
      </c>
      <c r="N263">
        <v>0</v>
      </c>
      <c r="O263">
        <f>--SUBTOTAL(103,Table1[[#This Row],[age]])</f>
        <v>1</v>
      </c>
      <c r="P263">
        <f>COUNTIFS(Table1[chol],"&gt;"&amp;Table1[[#This Row],[chol]],Table1[Visible = 1],1)+1</f>
        <v>45</v>
      </c>
      <c r="Q263">
        <f>RANK(Table1[[#This Row],[chol]],Table1[chol])</f>
        <v>45</v>
      </c>
      <c r="R263" t="b">
        <f>Table1[[#This Row],[Rank All Rows]]=Table1[[#This Row],[Rank Visible Rows Only]]</f>
        <v>1</v>
      </c>
    </row>
    <row r="264" spans="1:18">
      <c r="A264">
        <v>59</v>
      </c>
      <c r="B264">
        <v>1</v>
      </c>
      <c r="C264">
        <v>3</v>
      </c>
      <c r="D264">
        <v>160</v>
      </c>
      <c r="E264">
        <v>273</v>
      </c>
      <c r="F264">
        <v>0</v>
      </c>
      <c r="G264">
        <v>0</v>
      </c>
      <c r="H264">
        <v>125</v>
      </c>
      <c r="I264">
        <v>0</v>
      </c>
      <c r="J264">
        <v>0</v>
      </c>
      <c r="K264">
        <v>2</v>
      </c>
      <c r="L264">
        <v>0</v>
      </c>
      <c r="M264">
        <v>2</v>
      </c>
      <c r="N264">
        <v>0</v>
      </c>
      <c r="O264">
        <f>--SUBTOTAL(103,Table1[[#This Row],[age]])</f>
        <v>1</v>
      </c>
      <c r="P264">
        <f>COUNTIFS(Table1[chol],"&gt;"&amp;Table1[[#This Row],[chol]],Table1[Visible = 1],1)+1</f>
        <v>80</v>
      </c>
      <c r="Q264">
        <f>RANK(Table1[[#This Row],[chol]],Table1[chol])</f>
        <v>80</v>
      </c>
      <c r="R264" t="b">
        <f>Table1[[#This Row],[Rank All Rows]]=Table1[[#This Row],[Rank Visible Rows Only]]</f>
        <v>1</v>
      </c>
    </row>
    <row r="265" spans="1:18">
      <c r="A265">
        <v>45</v>
      </c>
      <c r="B265">
        <v>1</v>
      </c>
      <c r="C265">
        <v>0</v>
      </c>
      <c r="D265">
        <v>142</v>
      </c>
      <c r="E265">
        <v>309</v>
      </c>
      <c r="F265">
        <v>0</v>
      </c>
      <c r="G265">
        <v>0</v>
      </c>
      <c r="H265">
        <v>147</v>
      </c>
      <c r="I265">
        <v>1</v>
      </c>
      <c r="J265">
        <v>0</v>
      </c>
      <c r="K265">
        <v>1</v>
      </c>
      <c r="L265">
        <v>3</v>
      </c>
      <c r="M265">
        <v>3</v>
      </c>
      <c r="N265">
        <v>0</v>
      </c>
      <c r="O265">
        <f>--SUBTOTAL(103,Table1[[#This Row],[age]])</f>
        <v>1</v>
      </c>
      <c r="P265">
        <f>COUNTIFS(Table1[chol],"&gt;"&amp;Table1[[#This Row],[chol]],Table1[Visible = 1],1)+1</f>
        <v>29</v>
      </c>
      <c r="Q265">
        <f>RANK(Table1[[#This Row],[chol]],Table1[chol])</f>
        <v>29</v>
      </c>
      <c r="R265" t="b">
        <f>Table1[[#This Row],[Rank All Rows]]=Table1[[#This Row],[Rank Visible Rows Only]]</f>
        <v>1</v>
      </c>
    </row>
    <row r="266" spans="1:18">
      <c r="A266">
        <v>58</v>
      </c>
      <c r="B266">
        <v>1</v>
      </c>
      <c r="C266">
        <v>0</v>
      </c>
      <c r="D266">
        <v>128</v>
      </c>
      <c r="E266">
        <v>259</v>
      </c>
      <c r="F266">
        <v>0</v>
      </c>
      <c r="G266">
        <v>0</v>
      </c>
      <c r="H266">
        <v>130</v>
      </c>
      <c r="I266">
        <v>1</v>
      </c>
      <c r="J266">
        <v>3</v>
      </c>
      <c r="K266">
        <v>1</v>
      </c>
      <c r="L266">
        <v>2</v>
      </c>
      <c r="M266">
        <v>3</v>
      </c>
      <c r="N266">
        <v>0</v>
      </c>
      <c r="O266">
        <f>--SUBTOTAL(103,Table1[[#This Row],[age]])</f>
        <v>1</v>
      </c>
      <c r="P266">
        <f>COUNTIFS(Table1[chol],"&gt;"&amp;Table1[[#This Row],[chol]],Table1[Visible = 1],1)+1</f>
        <v>109</v>
      </c>
      <c r="Q266">
        <f>RANK(Table1[[#This Row],[chol]],Table1[chol])</f>
        <v>109</v>
      </c>
      <c r="R266" t="b">
        <f>Table1[[#This Row],[Rank All Rows]]=Table1[[#This Row],[Rank Visible Rows Only]]</f>
        <v>1</v>
      </c>
    </row>
    <row r="267" spans="1:18">
      <c r="A267">
        <v>50</v>
      </c>
      <c r="B267">
        <v>1</v>
      </c>
      <c r="C267">
        <v>0</v>
      </c>
      <c r="D267">
        <v>144</v>
      </c>
      <c r="E267">
        <v>200</v>
      </c>
      <c r="F267">
        <v>0</v>
      </c>
      <c r="G267">
        <v>0</v>
      </c>
      <c r="H267">
        <v>126</v>
      </c>
      <c r="I267">
        <v>1</v>
      </c>
      <c r="J267">
        <v>0.9</v>
      </c>
      <c r="K267">
        <v>1</v>
      </c>
      <c r="L267">
        <v>0</v>
      </c>
      <c r="M267">
        <v>3</v>
      </c>
      <c r="N267">
        <v>0</v>
      </c>
      <c r="O267">
        <f>--SUBTOTAL(103,Table1[[#This Row],[age]])</f>
        <v>1</v>
      </c>
      <c r="P267">
        <f>COUNTIFS(Table1[chol],"&gt;"&amp;Table1[[#This Row],[chol]],Table1[Visible = 1],1)+1</f>
        <v>253</v>
      </c>
      <c r="Q267">
        <f>RANK(Table1[[#This Row],[chol]],Table1[chol])</f>
        <v>253</v>
      </c>
      <c r="R267" t="b">
        <f>Table1[[#This Row],[Rank All Rows]]=Table1[[#This Row],[Rank Visible Rows Only]]</f>
        <v>1</v>
      </c>
    </row>
    <row r="268" spans="1:18">
      <c r="A268">
        <v>62</v>
      </c>
      <c r="B268">
        <v>0</v>
      </c>
      <c r="C268">
        <v>0</v>
      </c>
      <c r="D268">
        <v>150</v>
      </c>
      <c r="E268">
        <v>244</v>
      </c>
      <c r="F268">
        <v>0</v>
      </c>
      <c r="G268">
        <v>1</v>
      </c>
      <c r="H268">
        <v>154</v>
      </c>
      <c r="I268">
        <v>1</v>
      </c>
      <c r="J268">
        <v>1.4</v>
      </c>
      <c r="K268">
        <v>1</v>
      </c>
      <c r="L268">
        <v>0</v>
      </c>
      <c r="M268">
        <v>2</v>
      </c>
      <c r="N268">
        <v>0</v>
      </c>
      <c r="O268">
        <f>--SUBTOTAL(103,Table1[[#This Row],[age]])</f>
        <v>1</v>
      </c>
      <c r="P268">
        <f>COUNTIFS(Table1[chol],"&gt;"&amp;Table1[[#This Row],[chol]],Table1[Visible = 1],1)+1</f>
        <v>143</v>
      </c>
      <c r="Q268">
        <f>RANK(Table1[[#This Row],[chol]],Table1[chol])</f>
        <v>143</v>
      </c>
      <c r="R268" t="b">
        <f>Table1[[#This Row],[Rank All Rows]]=Table1[[#This Row],[Rank Visible Rows Only]]</f>
        <v>1</v>
      </c>
    </row>
    <row r="269" spans="1:18">
      <c r="A269">
        <v>38</v>
      </c>
      <c r="B269">
        <v>1</v>
      </c>
      <c r="C269">
        <v>3</v>
      </c>
      <c r="D269">
        <v>120</v>
      </c>
      <c r="E269">
        <v>231</v>
      </c>
      <c r="F269">
        <v>0</v>
      </c>
      <c r="G269">
        <v>1</v>
      </c>
      <c r="H269">
        <v>182</v>
      </c>
      <c r="I269">
        <v>1</v>
      </c>
      <c r="J269">
        <v>3.8</v>
      </c>
      <c r="K269">
        <v>1</v>
      </c>
      <c r="L269">
        <v>0</v>
      </c>
      <c r="M269">
        <v>3</v>
      </c>
      <c r="N269">
        <v>0</v>
      </c>
      <c r="O269">
        <f>--SUBTOTAL(103,Table1[[#This Row],[age]])</f>
        <v>1</v>
      </c>
      <c r="P269">
        <f>COUNTIFS(Table1[chol],"&gt;"&amp;Table1[[#This Row],[chol]],Table1[Visible = 1],1)+1</f>
        <v>178</v>
      </c>
      <c r="Q269">
        <f>RANK(Table1[[#This Row],[chol]],Table1[chol])</f>
        <v>178</v>
      </c>
      <c r="R269" t="b">
        <f>Table1[[#This Row],[Rank All Rows]]=Table1[[#This Row],[Rank Visible Rows Only]]</f>
        <v>1</v>
      </c>
    </row>
    <row r="270" spans="1:18">
      <c r="A270">
        <v>66</v>
      </c>
      <c r="B270">
        <v>0</v>
      </c>
      <c r="C270">
        <v>0</v>
      </c>
      <c r="D270">
        <v>178</v>
      </c>
      <c r="E270">
        <v>228</v>
      </c>
      <c r="F270">
        <v>1</v>
      </c>
      <c r="G270">
        <v>1</v>
      </c>
      <c r="H270">
        <v>165</v>
      </c>
      <c r="I270">
        <v>1</v>
      </c>
      <c r="J270">
        <v>1</v>
      </c>
      <c r="K270">
        <v>1</v>
      </c>
      <c r="L270">
        <v>2</v>
      </c>
      <c r="M270">
        <v>3</v>
      </c>
      <c r="N270">
        <v>0</v>
      </c>
      <c r="O270">
        <f>--SUBTOTAL(103,Table1[[#This Row],[age]])</f>
        <v>1</v>
      </c>
      <c r="P270">
        <f>COUNTIFS(Table1[chol],"&gt;"&amp;Table1[[#This Row],[chol]],Table1[Visible = 1],1)+1</f>
        <v>187</v>
      </c>
      <c r="Q270">
        <f>RANK(Table1[[#This Row],[chol]],Table1[chol])</f>
        <v>187</v>
      </c>
      <c r="R270" t="b">
        <f>Table1[[#This Row],[Rank All Rows]]=Table1[[#This Row],[Rank Visible Rows Only]]</f>
        <v>1</v>
      </c>
    </row>
    <row r="271" spans="1:18">
      <c r="A271">
        <v>52</v>
      </c>
      <c r="B271">
        <v>1</v>
      </c>
      <c r="C271">
        <v>0</v>
      </c>
      <c r="D271">
        <v>112</v>
      </c>
      <c r="E271">
        <v>230</v>
      </c>
      <c r="F271">
        <v>0</v>
      </c>
      <c r="G271">
        <v>1</v>
      </c>
      <c r="H271">
        <v>160</v>
      </c>
      <c r="I271">
        <v>0</v>
      </c>
      <c r="J271">
        <v>0</v>
      </c>
      <c r="K271">
        <v>2</v>
      </c>
      <c r="L271">
        <v>1</v>
      </c>
      <c r="M271">
        <v>2</v>
      </c>
      <c r="N271">
        <v>0</v>
      </c>
      <c r="O271">
        <f>--SUBTOTAL(103,Table1[[#This Row],[age]])</f>
        <v>1</v>
      </c>
      <c r="P271">
        <f>COUNTIFS(Table1[chol],"&gt;"&amp;Table1[[#This Row],[chol]],Table1[Visible = 1],1)+1</f>
        <v>181</v>
      </c>
      <c r="Q271">
        <f>RANK(Table1[[#This Row],[chol]],Table1[chol])</f>
        <v>181</v>
      </c>
      <c r="R271" t="b">
        <f>Table1[[#This Row],[Rank All Rows]]=Table1[[#This Row],[Rank Visible Rows Only]]</f>
        <v>1</v>
      </c>
    </row>
    <row r="272" spans="1:18">
      <c r="A272">
        <v>53</v>
      </c>
      <c r="B272">
        <v>1</v>
      </c>
      <c r="C272">
        <v>0</v>
      </c>
      <c r="D272">
        <v>123</v>
      </c>
      <c r="E272">
        <v>282</v>
      </c>
      <c r="F272">
        <v>0</v>
      </c>
      <c r="G272">
        <v>1</v>
      </c>
      <c r="H272">
        <v>95</v>
      </c>
      <c r="I272">
        <v>1</v>
      </c>
      <c r="J272">
        <v>2</v>
      </c>
      <c r="K272">
        <v>1</v>
      </c>
      <c r="L272">
        <v>2</v>
      </c>
      <c r="M272">
        <v>3</v>
      </c>
      <c r="N272">
        <v>0</v>
      </c>
      <c r="O272">
        <f>--SUBTOTAL(103,Table1[[#This Row],[age]])</f>
        <v>1</v>
      </c>
      <c r="P272">
        <f>COUNTIFS(Table1[chol],"&gt;"&amp;Table1[[#This Row],[chol]],Table1[Visible = 1],1)+1</f>
        <v>66</v>
      </c>
      <c r="Q272">
        <f>RANK(Table1[[#This Row],[chol]],Table1[chol])</f>
        <v>66</v>
      </c>
      <c r="R272" t="b">
        <f>Table1[[#This Row],[Rank All Rows]]=Table1[[#This Row],[Rank Visible Rows Only]]</f>
        <v>1</v>
      </c>
    </row>
    <row r="273" spans="1:18">
      <c r="A273">
        <v>63</v>
      </c>
      <c r="B273">
        <v>0</v>
      </c>
      <c r="C273">
        <v>0</v>
      </c>
      <c r="D273">
        <v>108</v>
      </c>
      <c r="E273">
        <v>269</v>
      </c>
      <c r="F273">
        <v>0</v>
      </c>
      <c r="G273">
        <v>1</v>
      </c>
      <c r="H273">
        <v>169</v>
      </c>
      <c r="I273">
        <v>1</v>
      </c>
      <c r="J273">
        <v>1.8</v>
      </c>
      <c r="K273">
        <v>1</v>
      </c>
      <c r="L273">
        <v>2</v>
      </c>
      <c r="M273">
        <v>2</v>
      </c>
      <c r="N273">
        <v>0</v>
      </c>
      <c r="O273">
        <f>--SUBTOTAL(103,Table1[[#This Row],[age]])</f>
        <v>1</v>
      </c>
      <c r="P273">
        <f>COUNTIFS(Table1[chol],"&gt;"&amp;Table1[[#This Row],[chol]],Table1[Visible = 1],1)+1</f>
        <v>86</v>
      </c>
      <c r="Q273">
        <f>RANK(Table1[[#This Row],[chol]],Table1[chol])</f>
        <v>86</v>
      </c>
      <c r="R273" t="b">
        <f>Table1[[#This Row],[Rank All Rows]]=Table1[[#This Row],[Rank Visible Rows Only]]</f>
        <v>1</v>
      </c>
    </row>
    <row r="274" spans="1:18">
      <c r="A274">
        <v>54</v>
      </c>
      <c r="B274">
        <v>1</v>
      </c>
      <c r="C274">
        <v>0</v>
      </c>
      <c r="D274">
        <v>110</v>
      </c>
      <c r="E274">
        <v>206</v>
      </c>
      <c r="F274">
        <v>0</v>
      </c>
      <c r="G274">
        <v>0</v>
      </c>
      <c r="H274">
        <v>108</v>
      </c>
      <c r="I274">
        <v>1</v>
      </c>
      <c r="J274">
        <v>0</v>
      </c>
      <c r="K274">
        <v>1</v>
      </c>
      <c r="L274">
        <v>1</v>
      </c>
      <c r="M274">
        <v>2</v>
      </c>
      <c r="N274">
        <v>0</v>
      </c>
      <c r="O274">
        <f>--SUBTOTAL(103,Table1[[#This Row],[age]])</f>
        <v>1</v>
      </c>
      <c r="P274">
        <f>COUNTIFS(Table1[chol],"&gt;"&amp;Table1[[#This Row],[chol]],Table1[Visible = 1],1)+1</f>
        <v>237</v>
      </c>
      <c r="Q274">
        <f>RANK(Table1[[#This Row],[chol]],Table1[chol])</f>
        <v>237</v>
      </c>
      <c r="R274" t="b">
        <f>Table1[[#This Row],[Rank All Rows]]=Table1[[#This Row],[Rank Visible Rows Only]]</f>
        <v>1</v>
      </c>
    </row>
    <row r="275" spans="1:18">
      <c r="A275">
        <v>66</v>
      </c>
      <c r="B275">
        <v>1</v>
      </c>
      <c r="C275">
        <v>0</v>
      </c>
      <c r="D275">
        <v>112</v>
      </c>
      <c r="E275">
        <v>212</v>
      </c>
      <c r="F275">
        <v>0</v>
      </c>
      <c r="G275">
        <v>0</v>
      </c>
      <c r="H275">
        <v>132</v>
      </c>
      <c r="I275">
        <v>1</v>
      </c>
      <c r="J275">
        <v>0.1</v>
      </c>
      <c r="K275">
        <v>2</v>
      </c>
      <c r="L275">
        <v>1</v>
      </c>
      <c r="M275">
        <v>2</v>
      </c>
      <c r="N275">
        <v>0</v>
      </c>
      <c r="O275">
        <f>--SUBTOTAL(103,Table1[[#This Row],[age]])</f>
        <v>1</v>
      </c>
      <c r="P275">
        <f>COUNTIFS(Table1[chol],"&gt;"&amp;Table1[[#This Row],[chol]],Table1[Visible = 1],1)+1</f>
        <v>221</v>
      </c>
      <c r="Q275">
        <f>RANK(Table1[[#This Row],[chol]],Table1[chol])</f>
        <v>221</v>
      </c>
      <c r="R275" t="b">
        <f>Table1[[#This Row],[Rank All Rows]]=Table1[[#This Row],[Rank Visible Rows Only]]</f>
        <v>1</v>
      </c>
    </row>
    <row r="276" spans="1:18">
      <c r="A276">
        <v>55</v>
      </c>
      <c r="B276">
        <v>0</v>
      </c>
      <c r="C276">
        <v>0</v>
      </c>
      <c r="D276">
        <v>180</v>
      </c>
      <c r="E276">
        <v>327</v>
      </c>
      <c r="F276">
        <v>0</v>
      </c>
      <c r="G276">
        <v>2</v>
      </c>
      <c r="H276">
        <v>117</v>
      </c>
      <c r="I276">
        <v>1</v>
      </c>
      <c r="J276">
        <v>3.4</v>
      </c>
      <c r="K276">
        <v>1</v>
      </c>
      <c r="L276">
        <v>0</v>
      </c>
      <c r="M276">
        <v>2</v>
      </c>
      <c r="N276">
        <v>0</v>
      </c>
      <c r="O276">
        <f>--SUBTOTAL(103,Table1[[#This Row],[age]])</f>
        <v>1</v>
      </c>
      <c r="P276">
        <f>COUNTIFS(Table1[chol],"&gt;"&amp;Table1[[#This Row],[chol]],Table1[Visible = 1],1)+1</f>
        <v>16</v>
      </c>
      <c r="Q276">
        <f>RANK(Table1[[#This Row],[chol]],Table1[chol])</f>
        <v>16</v>
      </c>
      <c r="R276" t="b">
        <f>Table1[[#This Row],[Rank All Rows]]=Table1[[#This Row],[Rank Visible Rows Only]]</f>
        <v>1</v>
      </c>
    </row>
    <row r="277" spans="1:18">
      <c r="A277">
        <v>49</v>
      </c>
      <c r="B277">
        <v>1</v>
      </c>
      <c r="C277">
        <v>2</v>
      </c>
      <c r="D277">
        <v>118</v>
      </c>
      <c r="E277">
        <v>149</v>
      </c>
      <c r="F277">
        <v>0</v>
      </c>
      <c r="G277">
        <v>0</v>
      </c>
      <c r="H277">
        <v>126</v>
      </c>
      <c r="I277">
        <v>0</v>
      </c>
      <c r="J277">
        <v>0.8</v>
      </c>
      <c r="K277">
        <v>2</v>
      </c>
      <c r="L277">
        <v>3</v>
      </c>
      <c r="M277">
        <v>2</v>
      </c>
      <c r="N277">
        <v>0</v>
      </c>
      <c r="O277">
        <f>--SUBTOTAL(103,Table1[[#This Row],[age]])</f>
        <v>1</v>
      </c>
      <c r="P277">
        <f>COUNTIFS(Table1[chol],"&gt;"&amp;Table1[[#This Row],[chol]],Table1[Visible = 1],1)+1</f>
        <v>299</v>
      </c>
      <c r="Q277">
        <f>RANK(Table1[[#This Row],[chol]],Table1[chol])</f>
        <v>299</v>
      </c>
      <c r="R277" t="b">
        <f>Table1[[#This Row],[Rank All Rows]]=Table1[[#This Row],[Rank Visible Rows Only]]</f>
        <v>1</v>
      </c>
    </row>
    <row r="278" spans="1:18">
      <c r="A278">
        <v>54</v>
      </c>
      <c r="B278">
        <v>1</v>
      </c>
      <c r="C278">
        <v>0</v>
      </c>
      <c r="D278">
        <v>122</v>
      </c>
      <c r="E278">
        <v>286</v>
      </c>
      <c r="F278">
        <v>0</v>
      </c>
      <c r="G278">
        <v>0</v>
      </c>
      <c r="H278">
        <v>116</v>
      </c>
      <c r="I278">
        <v>1</v>
      </c>
      <c r="J278">
        <v>3.2</v>
      </c>
      <c r="K278">
        <v>1</v>
      </c>
      <c r="L278">
        <v>2</v>
      </c>
      <c r="M278">
        <v>2</v>
      </c>
      <c r="N278">
        <v>0</v>
      </c>
      <c r="O278">
        <f>--SUBTOTAL(103,Table1[[#This Row],[age]])</f>
        <v>1</v>
      </c>
      <c r="P278">
        <f>COUNTIFS(Table1[chol],"&gt;"&amp;Table1[[#This Row],[chol]],Table1[Visible = 1],1)+1</f>
        <v>60</v>
      </c>
      <c r="Q278">
        <f>RANK(Table1[[#This Row],[chol]],Table1[chol])</f>
        <v>60</v>
      </c>
      <c r="R278" t="b">
        <f>Table1[[#This Row],[Rank All Rows]]=Table1[[#This Row],[Rank Visible Rows Only]]</f>
        <v>1</v>
      </c>
    </row>
    <row r="279" spans="1:18">
      <c r="A279">
        <v>56</v>
      </c>
      <c r="B279">
        <v>1</v>
      </c>
      <c r="C279">
        <v>0</v>
      </c>
      <c r="D279">
        <v>130</v>
      </c>
      <c r="E279">
        <v>283</v>
      </c>
      <c r="F279">
        <v>1</v>
      </c>
      <c r="G279">
        <v>0</v>
      </c>
      <c r="H279">
        <v>103</v>
      </c>
      <c r="I279">
        <v>1</v>
      </c>
      <c r="J279">
        <v>1.6</v>
      </c>
      <c r="K279">
        <v>0</v>
      </c>
      <c r="L279">
        <v>0</v>
      </c>
      <c r="M279">
        <v>3</v>
      </c>
      <c r="N279">
        <v>0</v>
      </c>
      <c r="O279">
        <f>--SUBTOTAL(103,Table1[[#This Row],[age]])</f>
        <v>1</v>
      </c>
      <c r="P279">
        <f>COUNTIFS(Table1[chol],"&gt;"&amp;Table1[[#This Row],[chol]],Table1[Visible = 1],1)+1</f>
        <v>63</v>
      </c>
      <c r="Q279">
        <f>RANK(Table1[[#This Row],[chol]],Table1[chol])</f>
        <v>63</v>
      </c>
      <c r="R279" t="b">
        <f>Table1[[#This Row],[Rank All Rows]]=Table1[[#This Row],[Rank Visible Rows Only]]</f>
        <v>1</v>
      </c>
    </row>
    <row r="280" spans="1:18">
      <c r="A280">
        <v>46</v>
      </c>
      <c r="B280">
        <v>1</v>
      </c>
      <c r="C280">
        <v>0</v>
      </c>
      <c r="D280">
        <v>120</v>
      </c>
      <c r="E280">
        <v>249</v>
      </c>
      <c r="F280">
        <v>0</v>
      </c>
      <c r="G280">
        <v>0</v>
      </c>
      <c r="H280">
        <v>144</v>
      </c>
      <c r="I280">
        <v>0</v>
      </c>
      <c r="J280">
        <v>0.8</v>
      </c>
      <c r="K280">
        <v>2</v>
      </c>
      <c r="L280">
        <v>0</v>
      </c>
      <c r="M280">
        <v>3</v>
      </c>
      <c r="N280">
        <v>0</v>
      </c>
      <c r="O280">
        <f>--SUBTOTAL(103,Table1[[#This Row],[age]])</f>
        <v>1</v>
      </c>
      <c r="P280">
        <f>COUNTIFS(Table1[chol],"&gt;"&amp;Table1[[#This Row],[chol]],Table1[Visible = 1],1)+1</f>
        <v>130</v>
      </c>
      <c r="Q280">
        <f>RANK(Table1[[#This Row],[chol]],Table1[chol])</f>
        <v>130</v>
      </c>
      <c r="R280" t="b">
        <f>Table1[[#This Row],[Rank All Rows]]=Table1[[#This Row],[Rank Visible Rows Only]]</f>
        <v>1</v>
      </c>
    </row>
    <row r="281" spans="1:18">
      <c r="A281">
        <v>61</v>
      </c>
      <c r="B281">
        <v>1</v>
      </c>
      <c r="C281">
        <v>3</v>
      </c>
      <c r="D281">
        <v>134</v>
      </c>
      <c r="E281">
        <v>234</v>
      </c>
      <c r="F281">
        <v>0</v>
      </c>
      <c r="G281">
        <v>1</v>
      </c>
      <c r="H281">
        <v>145</v>
      </c>
      <c r="I281">
        <v>0</v>
      </c>
      <c r="J281">
        <v>2.6</v>
      </c>
      <c r="K281">
        <v>1</v>
      </c>
      <c r="L281">
        <v>2</v>
      </c>
      <c r="M281">
        <v>2</v>
      </c>
      <c r="N281">
        <v>0</v>
      </c>
      <c r="O281">
        <f>--SUBTOTAL(103,Table1[[#This Row],[age]])</f>
        <v>1</v>
      </c>
      <c r="P281">
        <f>COUNTIFS(Table1[chol],"&gt;"&amp;Table1[[#This Row],[chol]],Table1[Visible = 1],1)+1</f>
        <v>166</v>
      </c>
      <c r="Q281">
        <f>RANK(Table1[[#This Row],[chol]],Table1[chol])</f>
        <v>166</v>
      </c>
      <c r="R281" t="b">
        <f>Table1[[#This Row],[Rank All Rows]]=Table1[[#This Row],[Rank Visible Rows Only]]</f>
        <v>1</v>
      </c>
    </row>
    <row r="282" spans="1:18">
      <c r="A282">
        <v>67</v>
      </c>
      <c r="B282">
        <v>1</v>
      </c>
      <c r="C282">
        <v>0</v>
      </c>
      <c r="D282">
        <v>120</v>
      </c>
      <c r="E282">
        <v>237</v>
      </c>
      <c r="F282">
        <v>0</v>
      </c>
      <c r="G282">
        <v>1</v>
      </c>
      <c r="H282">
        <v>71</v>
      </c>
      <c r="I282">
        <v>0</v>
      </c>
      <c r="J282">
        <v>1</v>
      </c>
      <c r="K282">
        <v>1</v>
      </c>
      <c r="L282">
        <v>0</v>
      </c>
      <c r="M282">
        <v>2</v>
      </c>
      <c r="N282">
        <v>0</v>
      </c>
      <c r="O282">
        <f>--SUBTOTAL(103,Table1[[#This Row],[age]])</f>
        <v>1</v>
      </c>
      <c r="P282">
        <f>COUNTIFS(Table1[chol],"&gt;"&amp;Table1[[#This Row],[chol]],Table1[Visible = 1],1)+1</f>
        <v>160</v>
      </c>
      <c r="Q282">
        <f>RANK(Table1[[#This Row],[chol]],Table1[chol])</f>
        <v>160</v>
      </c>
      <c r="R282" t="b">
        <f>Table1[[#This Row],[Rank All Rows]]=Table1[[#This Row],[Rank Visible Rows Only]]</f>
        <v>1</v>
      </c>
    </row>
    <row r="283" spans="1:18">
      <c r="A283">
        <v>58</v>
      </c>
      <c r="B283">
        <v>1</v>
      </c>
      <c r="C283">
        <v>0</v>
      </c>
      <c r="D283">
        <v>100</v>
      </c>
      <c r="E283">
        <v>234</v>
      </c>
      <c r="F283">
        <v>0</v>
      </c>
      <c r="G283">
        <v>1</v>
      </c>
      <c r="H283">
        <v>156</v>
      </c>
      <c r="I283">
        <v>0</v>
      </c>
      <c r="J283">
        <v>0.1</v>
      </c>
      <c r="K283">
        <v>2</v>
      </c>
      <c r="L283">
        <v>1</v>
      </c>
      <c r="M283">
        <v>3</v>
      </c>
      <c r="N283">
        <v>0</v>
      </c>
      <c r="O283">
        <f>--SUBTOTAL(103,Table1[[#This Row],[age]])</f>
        <v>1</v>
      </c>
      <c r="P283">
        <f>COUNTIFS(Table1[chol],"&gt;"&amp;Table1[[#This Row],[chol]],Table1[Visible = 1],1)+1</f>
        <v>166</v>
      </c>
      <c r="Q283">
        <f>RANK(Table1[[#This Row],[chol]],Table1[chol])</f>
        <v>166</v>
      </c>
      <c r="R283" t="b">
        <f>Table1[[#This Row],[Rank All Rows]]=Table1[[#This Row],[Rank Visible Rows Only]]</f>
        <v>1</v>
      </c>
    </row>
    <row r="284" spans="1:18">
      <c r="A284">
        <v>47</v>
      </c>
      <c r="B284">
        <v>1</v>
      </c>
      <c r="C284">
        <v>0</v>
      </c>
      <c r="D284">
        <v>110</v>
      </c>
      <c r="E284">
        <v>275</v>
      </c>
      <c r="F284">
        <v>0</v>
      </c>
      <c r="G284">
        <v>0</v>
      </c>
      <c r="H284">
        <v>118</v>
      </c>
      <c r="I284">
        <v>1</v>
      </c>
      <c r="J284">
        <v>1</v>
      </c>
      <c r="K284">
        <v>1</v>
      </c>
      <c r="L284">
        <v>1</v>
      </c>
      <c r="M284">
        <v>2</v>
      </c>
      <c r="N284">
        <v>0</v>
      </c>
      <c r="O284">
        <f>--SUBTOTAL(103,Table1[[#This Row],[age]])</f>
        <v>1</v>
      </c>
      <c r="P284">
        <f>COUNTIFS(Table1[chol],"&gt;"&amp;Table1[[#This Row],[chol]],Table1[Visible = 1],1)+1</f>
        <v>75</v>
      </c>
      <c r="Q284">
        <f>RANK(Table1[[#This Row],[chol]],Table1[chol])</f>
        <v>75</v>
      </c>
      <c r="R284" t="b">
        <f>Table1[[#This Row],[Rank All Rows]]=Table1[[#This Row],[Rank Visible Rows Only]]</f>
        <v>1</v>
      </c>
    </row>
    <row r="285" spans="1:18">
      <c r="A285">
        <v>52</v>
      </c>
      <c r="B285">
        <v>1</v>
      </c>
      <c r="C285">
        <v>0</v>
      </c>
      <c r="D285">
        <v>125</v>
      </c>
      <c r="E285">
        <v>212</v>
      </c>
      <c r="F285">
        <v>0</v>
      </c>
      <c r="G285">
        <v>1</v>
      </c>
      <c r="H285">
        <v>168</v>
      </c>
      <c r="I285">
        <v>0</v>
      </c>
      <c r="J285">
        <v>1</v>
      </c>
      <c r="K285">
        <v>2</v>
      </c>
      <c r="L285">
        <v>2</v>
      </c>
      <c r="M285">
        <v>3</v>
      </c>
      <c r="N285">
        <v>0</v>
      </c>
      <c r="O285">
        <f>--SUBTOTAL(103,Table1[[#This Row],[age]])</f>
        <v>1</v>
      </c>
      <c r="P285">
        <f>COUNTIFS(Table1[chol],"&gt;"&amp;Table1[[#This Row],[chol]],Table1[Visible = 1],1)+1</f>
        <v>221</v>
      </c>
      <c r="Q285">
        <f>RANK(Table1[[#This Row],[chol]],Table1[chol])</f>
        <v>221</v>
      </c>
      <c r="R285" t="b">
        <f>Table1[[#This Row],[Rank All Rows]]=Table1[[#This Row],[Rank Visible Rows Only]]</f>
        <v>1</v>
      </c>
    </row>
    <row r="286" spans="1:18">
      <c r="A286">
        <v>58</v>
      </c>
      <c r="B286">
        <v>1</v>
      </c>
      <c r="C286">
        <v>0</v>
      </c>
      <c r="D286">
        <v>146</v>
      </c>
      <c r="E286">
        <v>218</v>
      </c>
      <c r="F286">
        <v>0</v>
      </c>
      <c r="G286">
        <v>1</v>
      </c>
      <c r="H286">
        <v>105</v>
      </c>
      <c r="I286">
        <v>0</v>
      </c>
      <c r="J286">
        <v>2</v>
      </c>
      <c r="K286">
        <v>1</v>
      </c>
      <c r="L286">
        <v>1</v>
      </c>
      <c r="M286">
        <v>3</v>
      </c>
      <c r="N286">
        <v>0</v>
      </c>
      <c r="O286">
        <f>--SUBTOTAL(103,Table1[[#This Row],[age]])</f>
        <v>1</v>
      </c>
      <c r="P286">
        <f>COUNTIFS(Table1[chol],"&gt;"&amp;Table1[[#This Row],[chol]],Table1[Visible = 1],1)+1</f>
        <v>211</v>
      </c>
      <c r="Q286">
        <f>RANK(Table1[[#This Row],[chol]],Table1[chol])</f>
        <v>211</v>
      </c>
      <c r="R286" t="b">
        <f>Table1[[#This Row],[Rank All Rows]]=Table1[[#This Row],[Rank Visible Rows Only]]</f>
        <v>1</v>
      </c>
    </row>
    <row r="287" spans="1:18">
      <c r="A287">
        <v>57</v>
      </c>
      <c r="B287">
        <v>1</v>
      </c>
      <c r="C287">
        <v>1</v>
      </c>
      <c r="D287">
        <v>124</v>
      </c>
      <c r="E287">
        <v>261</v>
      </c>
      <c r="F287">
        <v>0</v>
      </c>
      <c r="G287">
        <v>1</v>
      </c>
      <c r="H287">
        <v>141</v>
      </c>
      <c r="I287">
        <v>0</v>
      </c>
      <c r="J287">
        <v>0.3</v>
      </c>
      <c r="K287">
        <v>2</v>
      </c>
      <c r="L287">
        <v>0</v>
      </c>
      <c r="M287">
        <v>3</v>
      </c>
      <c r="N287">
        <v>0</v>
      </c>
      <c r="O287">
        <f>--SUBTOTAL(103,Table1[[#This Row],[age]])</f>
        <v>1</v>
      </c>
      <c r="P287">
        <f>COUNTIFS(Table1[chol],"&gt;"&amp;Table1[[#This Row],[chol]],Table1[Visible = 1],1)+1</f>
        <v>105</v>
      </c>
      <c r="Q287">
        <f>RANK(Table1[[#This Row],[chol]],Table1[chol])</f>
        <v>105</v>
      </c>
      <c r="R287" t="b">
        <f>Table1[[#This Row],[Rank All Rows]]=Table1[[#This Row],[Rank Visible Rows Only]]</f>
        <v>1</v>
      </c>
    </row>
    <row r="288" spans="1:18">
      <c r="A288">
        <v>58</v>
      </c>
      <c r="B288">
        <v>0</v>
      </c>
      <c r="C288">
        <v>1</v>
      </c>
      <c r="D288">
        <v>136</v>
      </c>
      <c r="E288">
        <v>319</v>
      </c>
      <c r="F288">
        <v>1</v>
      </c>
      <c r="G288">
        <v>0</v>
      </c>
      <c r="H288">
        <v>152</v>
      </c>
      <c r="I288">
        <v>0</v>
      </c>
      <c r="J288">
        <v>0</v>
      </c>
      <c r="K288">
        <v>2</v>
      </c>
      <c r="L288">
        <v>2</v>
      </c>
      <c r="M288">
        <v>2</v>
      </c>
      <c r="N288">
        <v>0</v>
      </c>
      <c r="O288">
        <f>--SUBTOTAL(103,Table1[[#This Row],[age]])</f>
        <v>1</v>
      </c>
      <c r="P288">
        <f>COUNTIFS(Table1[chol],"&gt;"&amp;Table1[[#This Row],[chol]],Table1[Visible = 1],1)+1</f>
        <v>22</v>
      </c>
      <c r="Q288">
        <f>RANK(Table1[[#This Row],[chol]],Table1[chol])</f>
        <v>22</v>
      </c>
      <c r="R288" t="b">
        <f>Table1[[#This Row],[Rank All Rows]]=Table1[[#This Row],[Rank Visible Rows Only]]</f>
        <v>1</v>
      </c>
    </row>
    <row r="289" spans="1:18">
      <c r="A289">
        <v>61</v>
      </c>
      <c r="B289">
        <v>1</v>
      </c>
      <c r="C289">
        <v>0</v>
      </c>
      <c r="D289">
        <v>138</v>
      </c>
      <c r="E289">
        <v>166</v>
      </c>
      <c r="F289">
        <v>0</v>
      </c>
      <c r="G289">
        <v>0</v>
      </c>
      <c r="H289">
        <v>125</v>
      </c>
      <c r="I289">
        <v>1</v>
      </c>
      <c r="J289">
        <v>3.6</v>
      </c>
      <c r="K289">
        <v>1</v>
      </c>
      <c r="L289">
        <v>1</v>
      </c>
      <c r="M289">
        <v>2</v>
      </c>
      <c r="N289">
        <v>0</v>
      </c>
      <c r="O289">
        <f>--SUBTOTAL(103,Table1[[#This Row],[age]])</f>
        <v>1</v>
      </c>
      <c r="P289">
        <f>COUNTIFS(Table1[chol],"&gt;"&amp;Table1[[#This Row],[chol]],Table1[Visible = 1],1)+1</f>
        <v>295</v>
      </c>
      <c r="Q289">
        <f>RANK(Table1[[#This Row],[chol]],Table1[chol])</f>
        <v>295</v>
      </c>
      <c r="R289" t="b">
        <f>Table1[[#This Row],[Rank All Rows]]=Table1[[#This Row],[Rank Visible Rows Only]]</f>
        <v>1</v>
      </c>
    </row>
    <row r="290" spans="1:18">
      <c r="A290">
        <v>42</v>
      </c>
      <c r="B290">
        <v>1</v>
      </c>
      <c r="C290">
        <v>0</v>
      </c>
      <c r="D290">
        <v>136</v>
      </c>
      <c r="E290">
        <v>315</v>
      </c>
      <c r="F290">
        <v>0</v>
      </c>
      <c r="G290">
        <v>1</v>
      </c>
      <c r="H290">
        <v>125</v>
      </c>
      <c r="I290">
        <v>1</v>
      </c>
      <c r="J290">
        <v>1.8</v>
      </c>
      <c r="K290">
        <v>1</v>
      </c>
      <c r="L290">
        <v>0</v>
      </c>
      <c r="M290">
        <v>1</v>
      </c>
      <c r="N290">
        <v>0</v>
      </c>
      <c r="O290">
        <f>--SUBTOTAL(103,Table1[[#This Row],[age]])</f>
        <v>1</v>
      </c>
      <c r="P290">
        <f>COUNTIFS(Table1[chol],"&gt;"&amp;Table1[[#This Row],[chol]],Table1[Visible = 1],1)+1</f>
        <v>25</v>
      </c>
      <c r="Q290">
        <f>RANK(Table1[[#This Row],[chol]],Table1[chol])</f>
        <v>25</v>
      </c>
      <c r="R290" t="b">
        <f>Table1[[#This Row],[Rank All Rows]]=Table1[[#This Row],[Rank Visible Rows Only]]</f>
        <v>1</v>
      </c>
    </row>
    <row r="291" spans="1:18">
      <c r="A291">
        <v>52</v>
      </c>
      <c r="B291">
        <v>1</v>
      </c>
      <c r="C291">
        <v>0</v>
      </c>
      <c r="D291">
        <v>128</v>
      </c>
      <c r="E291">
        <v>204</v>
      </c>
      <c r="F291">
        <v>1</v>
      </c>
      <c r="G291">
        <v>1</v>
      </c>
      <c r="H291">
        <v>156</v>
      </c>
      <c r="I291">
        <v>1</v>
      </c>
      <c r="J291">
        <v>1</v>
      </c>
      <c r="K291">
        <v>1</v>
      </c>
      <c r="L291">
        <v>0</v>
      </c>
      <c r="M291">
        <v>0</v>
      </c>
      <c r="N291">
        <v>0</v>
      </c>
      <c r="O291">
        <f>--SUBTOTAL(103,Table1[[#This Row],[age]])</f>
        <v>1</v>
      </c>
      <c r="P291">
        <f>COUNTIFS(Table1[chol],"&gt;"&amp;Table1[[#This Row],[chol]],Table1[Visible = 1],1)+1</f>
        <v>241</v>
      </c>
      <c r="Q291">
        <f>RANK(Table1[[#This Row],[chol]],Table1[chol])</f>
        <v>241</v>
      </c>
      <c r="R291" t="b">
        <f>Table1[[#This Row],[Rank All Rows]]=Table1[[#This Row],[Rank Visible Rows Only]]</f>
        <v>1</v>
      </c>
    </row>
    <row r="292" spans="1:18">
      <c r="A292">
        <v>59</v>
      </c>
      <c r="B292">
        <v>1</v>
      </c>
      <c r="C292">
        <v>2</v>
      </c>
      <c r="D292">
        <v>126</v>
      </c>
      <c r="E292">
        <v>218</v>
      </c>
      <c r="F292">
        <v>1</v>
      </c>
      <c r="G292">
        <v>1</v>
      </c>
      <c r="H292">
        <v>134</v>
      </c>
      <c r="I292">
        <v>0</v>
      </c>
      <c r="J292">
        <v>2.2000000000000002</v>
      </c>
      <c r="K292">
        <v>1</v>
      </c>
      <c r="L292">
        <v>1</v>
      </c>
      <c r="M292">
        <v>1</v>
      </c>
      <c r="N292">
        <v>0</v>
      </c>
      <c r="O292">
        <f>--SUBTOTAL(103,Table1[[#This Row],[age]])</f>
        <v>1</v>
      </c>
      <c r="P292">
        <f>COUNTIFS(Table1[chol],"&gt;"&amp;Table1[[#This Row],[chol]],Table1[Visible = 1],1)+1</f>
        <v>211</v>
      </c>
      <c r="Q292">
        <f>RANK(Table1[[#This Row],[chol]],Table1[chol])</f>
        <v>211</v>
      </c>
      <c r="R292" t="b">
        <f>Table1[[#This Row],[Rank All Rows]]=Table1[[#This Row],[Rank Visible Rows Only]]</f>
        <v>1</v>
      </c>
    </row>
    <row r="293" spans="1:18">
      <c r="A293">
        <v>40</v>
      </c>
      <c r="B293">
        <v>1</v>
      </c>
      <c r="C293">
        <v>0</v>
      </c>
      <c r="D293">
        <v>152</v>
      </c>
      <c r="E293">
        <v>223</v>
      </c>
      <c r="F293">
        <v>0</v>
      </c>
      <c r="G293">
        <v>1</v>
      </c>
      <c r="H293">
        <v>181</v>
      </c>
      <c r="I293">
        <v>0</v>
      </c>
      <c r="J293">
        <v>0</v>
      </c>
      <c r="K293">
        <v>2</v>
      </c>
      <c r="L293">
        <v>0</v>
      </c>
      <c r="M293">
        <v>3</v>
      </c>
      <c r="N293">
        <v>0</v>
      </c>
      <c r="O293">
        <f>--SUBTOTAL(103,Table1[[#This Row],[age]])</f>
        <v>1</v>
      </c>
      <c r="P293">
        <f>COUNTIFS(Table1[chol],"&gt;"&amp;Table1[[#This Row],[chol]],Table1[Visible = 1],1)+1</f>
        <v>198</v>
      </c>
      <c r="Q293">
        <f>RANK(Table1[[#This Row],[chol]],Table1[chol])</f>
        <v>198</v>
      </c>
      <c r="R293" t="b">
        <f>Table1[[#This Row],[Rank All Rows]]=Table1[[#This Row],[Rank Visible Rows Only]]</f>
        <v>1</v>
      </c>
    </row>
    <row r="294" spans="1:18">
      <c r="A294">
        <v>61</v>
      </c>
      <c r="B294">
        <v>1</v>
      </c>
      <c r="C294">
        <v>0</v>
      </c>
      <c r="D294">
        <v>140</v>
      </c>
      <c r="E294">
        <v>207</v>
      </c>
      <c r="F294">
        <v>0</v>
      </c>
      <c r="G294">
        <v>0</v>
      </c>
      <c r="H294">
        <v>138</v>
      </c>
      <c r="I294">
        <v>1</v>
      </c>
      <c r="J294">
        <v>1.9</v>
      </c>
      <c r="K294">
        <v>2</v>
      </c>
      <c r="L294">
        <v>1</v>
      </c>
      <c r="M294">
        <v>3</v>
      </c>
      <c r="N294">
        <v>0</v>
      </c>
      <c r="O294">
        <f>--SUBTOTAL(103,Table1[[#This Row],[age]])</f>
        <v>1</v>
      </c>
      <c r="P294">
        <f>COUNTIFS(Table1[chol],"&gt;"&amp;Table1[[#This Row],[chol]],Table1[Visible = 1],1)+1</f>
        <v>235</v>
      </c>
      <c r="Q294">
        <f>RANK(Table1[[#This Row],[chol]],Table1[chol])</f>
        <v>235</v>
      </c>
      <c r="R294" t="b">
        <f>Table1[[#This Row],[Rank All Rows]]=Table1[[#This Row],[Rank Visible Rows Only]]</f>
        <v>1</v>
      </c>
    </row>
    <row r="295" spans="1:18">
      <c r="A295">
        <v>46</v>
      </c>
      <c r="B295">
        <v>1</v>
      </c>
      <c r="C295">
        <v>0</v>
      </c>
      <c r="D295">
        <v>140</v>
      </c>
      <c r="E295">
        <v>311</v>
      </c>
      <c r="F295">
        <v>0</v>
      </c>
      <c r="G295">
        <v>1</v>
      </c>
      <c r="H295">
        <v>120</v>
      </c>
      <c r="I295">
        <v>1</v>
      </c>
      <c r="J295">
        <v>1.8</v>
      </c>
      <c r="K295">
        <v>1</v>
      </c>
      <c r="L295">
        <v>2</v>
      </c>
      <c r="M295">
        <v>3</v>
      </c>
      <c r="N295">
        <v>0</v>
      </c>
      <c r="O295">
        <f>--SUBTOTAL(103,Table1[[#This Row],[age]])</f>
        <v>1</v>
      </c>
      <c r="P295">
        <f>COUNTIFS(Table1[chol],"&gt;"&amp;Table1[[#This Row],[chol]],Table1[Visible = 1],1)+1</f>
        <v>28</v>
      </c>
      <c r="Q295">
        <f>RANK(Table1[[#This Row],[chol]],Table1[chol])</f>
        <v>28</v>
      </c>
      <c r="R295" t="b">
        <f>Table1[[#This Row],[Rank All Rows]]=Table1[[#This Row],[Rank Visible Rows Only]]</f>
        <v>1</v>
      </c>
    </row>
    <row r="296" spans="1:18">
      <c r="A296">
        <v>59</v>
      </c>
      <c r="B296">
        <v>1</v>
      </c>
      <c r="C296">
        <v>3</v>
      </c>
      <c r="D296">
        <v>134</v>
      </c>
      <c r="E296">
        <v>204</v>
      </c>
      <c r="F296">
        <v>0</v>
      </c>
      <c r="G296">
        <v>1</v>
      </c>
      <c r="H296">
        <v>162</v>
      </c>
      <c r="I296">
        <v>0</v>
      </c>
      <c r="J296">
        <v>0.8</v>
      </c>
      <c r="K296">
        <v>2</v>
      </c>
      <c r="L296">
        <v>2</v>
      </c>
      <c r="M296">
        <v>2</v>
      </c>
      <c r="N296">
        <v>0</v>
      </c>
      <c r="O296">
        <f>--SUBTOTAL(103,Table1[[#This Row],[age]])</f>
        <v>1</v>
      </c>
      <c r="P296">
        <f>COUNTIFS(Table1[chol],"&gt;"&amp;Table1[[#This Row],[chol]],Table1[Visible = 1],1)+1</f>
        <v>241</v>
      </c>
      <c r="Q296">
        <f>RANK(Table1[[#This Row],[chol]],Table1[chol])</f>
        <v>241</v>
      </c>
      <c r="R296" t="b">
        <f>Table1[[#This Row],[Rank All Rows]]=Table1[[#This Row],[Rank Visible Rows Only]]</f>
        <v>1</v>
      </c>
    </row>
    <row r="297" spans="1:18">
      <c r="A297">
        <v>57</v>
      </c>
      <c r="B297">
        <v>1</v>
      </c>
      <c r="C297">
        <v>1</v>
      </c>
      <c r="D297">
        <v>154</v>
      </c>
      <c r="E297">
        <v>232</v>
      </c>
      <c r="F297">
        <v>0</v>
      </c>
      <c r="G297">
        <v>0</v>
      </c>
      <c r="H297">
        <v>164</v>
      </c>
      <c r="I297">
        <v>0</v>
      </c>
      <c r="J297">
        <v>0</v>
      </c>
      <c r="K297">
        <v>2</v>
      </c>
      <c r="L297">
        <v>1</v>
      </c>
      <c r="M297">
        <v>2</v>
      </c>
      <c r="N297">
        <v>0</v>
      </c>
      <c r="O297">
        <f>--SUBTOTAL(103,Table1[[#This Row],[age]])</f>
        <v>1</v>
      </c>
      <c r="P297">
        <f>COUNTIFS(Table1[chol],"&gt;"&amp;Table1[[#This Row],[chol]],Table1[Visible = 1],1)+1</f>
        <v>176</v>
      </c>
      <c r="Q297">
        <f>RANK(Table1[[#This Row],[chol]],Table1[chol])</f>
        <v>176</v>
      </c>
      <c r="R297" t="b">
        <f>Table1[[#This Row],[Rank All Rows]]=Table1[[#This Row],[Rank Visible Rows Only]]</f>
        <v>1</v>
      </c>
    </row>
    <row r="298" spans="1:18">
      <c r="A298">
        <v>57</v>
      </c>
      <c r="B298">
        <v>1</v>
      </c>
      <c r="C298">
        <v>0</v>
      </c>
      <c r="D298">
        <v>110</v>
      </c>
      <c r="E298">
        <v>335</v>
      </c>
      <c r="F298">
        <v>0</v>
      </c>
      <c r="G298">
        <v>1</v>
      </c>
      <c r="H298">
        <v>143</v>
      </c>
      <c r="I298">
        <v>1</v>
      </c>
      <c r="J298">
        <v>3</v>
      </c>
      <c r="K298">
        <v>1</v>
      </c>
      <c r="L298">
        <v>1</v>
      </c>
      <c r="M298">
        <v>3</v>
      </c>
      <c r="N298">
        <v>0</v>
      </c>
      <c r="O298">
        <f>--SUBTOTAL(103,Table1[[#This Row],[age]])</f>
        <v>1</v>
      </c>
      <c r="P298">
        <f>COUNTIFS(Table1[chol],"&gt;"&amp;Table1[[#This Row],[chol]],Table1[Visible = 1],1)+1</f>
        <v>12</v>
      </c>
      <c r="Q298">
        <f>RANK(Table1[[#This Row],[chol]],Table1[chol])</f>
        <v>12</v>
      </c>
      <c r="R298" t="b">
        <f>Table1[[#This Row],[Rank All Rows]]=Table1[[#This Row],[Rank Visible Rows Only]]</f>
        <v>1</v>
      </c>
    </row>
    <row r="299" spans="1:18">
      <c r="A299">
        <v>55</v>
      </c>
      <c r="B299">
        <v>0</v>
      </c>
      <c r="C299">
        <v>0</v>
      </c>
      <c r="D299">
        <v>128</v>
      </c>
      <c r="E299">
        <v>205</v>
      </c>
      <c r="F299">
        <v>0</v>
      </c>
      <c r="G299">
        <v>2</v>
      </c>
      <c r="H299">
        <v>130</v>
      </c>
      <c r="I299">
        <v>1</v>
      </c>
      <c r="J299">
        <v>2</v>
      </c>
      <c r="K299">
        <v>1</v>
      </c>
      <c r="L299">
        <v>1</v>
      </c>
      <c r="M299">
        <v>3</v>
      </c>
      <c r="N299">
        <v>0</v>
      </c>
      <c r="O299">
        <f>--SUBTOTAL(103,Table1[[#This Row],[age]])</f>
        <v>1</v>
      </c>
      <c r="P299">
        <f>COUNTIFS(Table1[chol],"&gt;"&amp;Table1[[#This Row],[chol]],Table1[Visible = 1],1)+1</f>
        <v>239</v>
      </c>
      <c r="Q299">
        <f>RANK(Table1[[#This Row],[chol]],Table1[chol])</f>
        <v>239</v>
      </c>
      <c r="R299" t="b">
        <f>Table1[[#This Row],[Rank All Rows]]=Table1[[#This Row],[Rank Visible Rows Only]]</f>
        <v>1</v>
      </c>
    </row>
    <row r="300" spans="1:18">
      <c r="A300">
        <v>61</v>
      </c>
      <c r="B300">
        <v>1</v>
      </c>
      <c r="C300">
        <v>0</v>
      </c>
      <c r="D300">
        <v>148</v>
      </c>
      <c r="E300">
        <v>203</v>
      </c>
      <c r="F300">
        <v>0</v>
      </c>
      <c r="G300">
        <v>1</v>
      </c>
      <c r="H300">
        <v>161</v>
      </c>
      <c r="I300">
        <v>0</v>
      </c>
      <c r="J300">
        <v>0</v>
      </c>
      <c r="K300">
        <v>2</v>
      </c>
      <c r="L300">
        <v>1</v>
      </c>
      <c r="M300">
        <v>3</v>
      </c>
      <c r="N300">
        <v>0</v>
      </c>
      <c r="O300">
        <f>--SUBTOTAL(103,Table1[[#This Row],[age]])</f>
        <v>1</v>
      </c>
      <c r="P300">
        <f>COUNTIFS(Table1[chol],"&gt;"&amp;Table1[[#This Row],[chol]],Table1[Visible = 1],1)+1</f>
        <v>247</v>
      </c>
      <c r="Q300">
        <f>RANK(Table1[[#This Row],[chol]],Table1[chol])</f>
        <v>247</v>
      </c>
      <c r="R300" t="b">
        <f>Table1[[#This Row],[Rank All Rows]]=Table1[[#This Row],[Rank Visible Rows Only]]</f>
        <v>1</v>
      </c>
    </row>
    <row r="301" spans="1:18">
      <c r="A301">
        <v>58</v>
      </c>
      <c r="B301">
        <v>1</v>
      </c>
      <c r="C301">
        <v>0</v>
      </c>
      <c r="D301">
        <v>114</v>
      </c>
      <c r="E301">
        <v>318</v>
      </c>
      <c r="F301">
        <v>0</v>
      </c>
      <c r="G301">
        <v>2</v>
      </c>
      <c r="H301">
        <v>140</v>
      </c>
      <c r="I301">
        <v>0</v>
      </c>
      <c r="J301">
        <v>4.4000000000000004</v>
      </c>
      <c r="K301">
        <v>0</v>
      </c>
      <c r="L301">
        <v>3</v>
      </c>
      <c r="M301">
        <v>1</v>
      </c>
      <c r="N301">
        <v>0</v>
      </c>
      <c r="O301">
        <f>--SUBTOTAL(103,Table1[[#This Row],[age]])</f>
        <v>1</v>
      </c>
      <c r="P301">
        <f>COUNTIFS(Table1[chol],"&gt;"&amp;Table1[[#This Row],[chol]],Table1[Visible = 1],1)+1</f>
        <v>23</v>
      </c>
      <c r="Q301">
        <f>RANK(Table1[[#This Row],[chol]],Table1[chol])</f>
        <v>23</v>
      </c>
      <c r="R301" t="b">
        <f>Table1[[#This Row],[Rank All Rows]]=Table1[[#This Row],[Rank Visible Rows Only]]</f>
        <v>1</v>
      </c>
    </row>
    <row r="302" spans="1:18">
      <c r="A302">
        <v>58</v>
      </c>
      <c r="B302">
        <v>0</v>
      </c>
      <c r="C302">
        <v>0</v>
      </c>
      <c r="D302">
        <v>170</v>
      </c>
      <c r="E302">
        <v>225</v>
      </c>
      <c r="F302">
        <v>1</v>
      </c>
      <c r="G302">
        <v>0</v>
      </c>
      <c r="H302">
        <v>146</v>
      </c>
      <c r="I302">
        <v>1</v>
      </c>
      <c r="J302">
        <v>2.8</v>
      </c>
      <c r="K302">
        <v>1</v>
      </c>
      <c r="L302">
        <v>2</v>
      </c>
      <c r="M302">
        <v>1</v>
      </c>
      <c r="N302">
        <v>0</v>
      </c>
      <c r="O302">
        <f>--SUBTOTAL(103,Table1[[#This Row],[age]])</f>
        <v>1</v>
      </c>
      <c r="P302">
        <f>COUNTIFS(Table1[chol],"&gt;"&amp;Table1[[#This Row],[chol]],Table1[Visible = 1],1)+1</f>
        <v>195</v>
      </c>
      <c r="Q302">
        <f>RANK(Table1[[#This Row],[chol]],Table1[chol])</f>
        <v>195</v>
      </c>
      <c r="R302" t="b">
        <f>Table1[[#This Row],[Rank All Rows]]=Table1[[#This Row],[Rank Visible Rows Only]]</f>
        <v>1</v>
      </c>
    </row>
    <row r="303" spans="1:18">
      <c r="A303">
        <v>67</v>
      </c>
      <c r="B303">
        <v>1</v>
      </c>
      <c r="C303">
        <v>2</v>
      </c>
      <c r="D303">
        <v>152</v>
      </c>
      <c r="E303">
        <v>212</v>
      </c>
      <c r="F303">
        <v>0</v>
      </c>
      <c r="G303">
        <v>0</v>
      </c>
      <c r="H303">
        <v>150</v>
      </c>
      <c r="I303">
        <v>0</v>
      </c>
      <c r="J303">
        <v>0.8</v>
      </c>
      <c r="K303">
        <v>1</v>
      </c>
      <c r="L303">
        <v>0</v>
      </c>
      <c r="M303">
        <v>3</v>
      </c>
      <c r="N303">
        <v>0</v>
      </c>
      <c r="O303">
        <f>--SUBTOTAL(103,Table1[[#This Row],[age]])</f>
        <v>1</v>
      </c>
      <c r="P303">
        <f>COUNTIFS(Table1[chol],"&gt;"&amp;Table1[[#This Row],[chol]],Table1[Visible = 1],1)+1</f>
        <v>221</v>
      </c>
      <c r="Q303">
        <f>RANK(Table1[[#This Row],[chol]],Table1[chol])</f>
        <v>221</v>
      </c>
      <c r="R303" t="b">
        <f>Table1[[#This Row],[Rank All Rows]]=Table1[[#This Row],[Rank Visible Rows Only]]</f>
        <v>1</v>
      </c>
    </row>
    <row r="304" spans="1:18">
      <c r="A304">
        <v>44</v>
      </c>
      <c r="B304">
        <v>1</v>
      </c>
      <c r="C304">
        <v>0</v>
      </c>
      <c r="D304">
        <v>120</v>
      </c>
      <c r="E304">
        <v>169</v>
      </c>
      <c r="F304">
        <v>0</v>
      </c>
      <c r="G304">
        <v>1</v>
      </c>
      <c r="H304">
        <v>144</v>
      </c>
      <c r="I304">
        <v>1</v>
      </c>
      <c r="J304">
        <v>2.8</v>
      </c>
      <c r="K304">
        <v>0</v>
      </c>
      <c r="L304">
        <v>0</v>
      </c>
      <c r="M304">
        <v>1</v>
      </c>
      <c r="N304">
        <v>0</v>
      </c>
      <c r="O304">
        <f>--SUBTOTAL(103,Table1[[#This Row],[age]])</f>
        <v>1</v>
      </c>
      <c r="P304">
        <f>COUNTIFS(Table1[chol],"&gt;"&amp;Table1[[#This Row],[chol]],Table1[Visible = 1],1)+1</f>
        <v>292</v>
      </c>
      <c r="Q304">
        <f>RANK(Table1[[#This Row],[chol]],Table1[chol])</f>
        <v>292</v>
      </c>
      <c r="R304" t="b">
        <f>Table1[[#This Row],[Rank All Rows]]=Table1[[#This Row],[Rank Visible Rows Only]]</f>
        <v>1</v>
      </c>
    </row>
    <row r="305" spans="1:18">
      <c r="A305">
        <v>63</v>
      </c>
      <c r="B305">
        <v>1</v>
      </c>
      <c r="C305">
        <v>0</v>
      </c>
      <c r="D305">
        <v>140</v>
      </c>
      <c r="E305">
        <v>187</v>
      </c>
      <c r="F305">
        <v>0</v>
      </c>
      <c r="G305">
        <v>0</v>
      </c>
      <c r="H305">
        <v>144</v>
      </c>
      <c r="I305">
        <v>1</v>
      </c>
      <c r="J305">
        <v>4</v>
      </c>
      <c r="K305">
        <v>2</v>
      </c>
      <c r="L305">
        <v>2</v>
      </c>
      <c r="M305">
        <v>3</v>
      </c>
      <c r="N305">
        <v>0</v>
      </c>
      <c r="O305">
        <f>--SUBTOTAL(103,Table1[[#This Row],[age]])</f>
        <v>1</v>
      </c>
      <c r="P305">
        <f>COUNTIFS(Table1[chol],"&gt;"&amp;Table1[[#This Row],[chol]],Table1[Visible = 1],1)+1</f>
        <v>274</v>
      </c>
      <c r="Q305">
        <f>RANK(Table1[[#This Row],[chol]],Table1[chol])</f>
        <v>274</v>
      </c>
      <c r="R305" t="b">
        <f>Table1[[#This Row],[Rank All Rows]]=Table1[[#This Row],[Rank Visible Rows Only]]</f>
        <v>1</v>
      </c>
    </row>
    <row r="306" spans="1:18">
      <c r="A306">
        <v>63</v>
      </c>
      <c r="B306">
        <v>0</v>
      </c>
      <c r="C306">
        <v>0</v>
      </c>
      <c r="D306">
        <v>124</v>
      </c>
      <c r="E306">
        <v>197</v>
      </c>
      <c r="F306">
        <v>0</v>
      </c>
      <c r="G306">
        <v>1</v>
      </c>
      <c r="H306">
        <v>136</v>
      </c>
      <c r="I306">
        <v>1</v>
      </c>
      <c r="J306">
        <v>0</v>
      </c>
      <c r="K306">
        <v>1</v>
      </c>
      <c r="L306">
        <v>0</v>
      </c>
      <c r="M306">
        <v>2</v>
      </c>
      <c r="N306">
        <v>0</v>
      </c>
      <c r="O306">
        <f>--SUBTOTAL(103,Table1[[#This Row],[age]])</f>
        <v>1</v>
      </c>
      <c r="P306">
        <f>COUNTIFS(Table1[chol],"&gt;"&amp;Table1[[#This Row],[chol]],Table1[Visible = 1],1)+1</f>
        <v>259</v>
      </c>
      <c r="Q306">
        <f>RANK(Table1[[#This Row],[chol]],Table1[chol])</f>
        <v>259</v>
      </c>
      <c r="R306" t="b">
        <f>Table1[[#This Row],[Rank All Rows]]=Table1[[#This Row],[Rank Visible Rows Only]]</f>
        <v>1</v>
      </c>
    </row>
    <row r="307" spans="1:18">
      <c r="A307">
        <v>59</v>
      </c>
      <c r="B307">
        <v>1</v>
      </c>
      <c r="C307">
        <v>0</v>
      </c>
      <c r="D307">
        <v>164</v>
      </c>
      <c r="E307">
        <v>176</v>
      </c>
      <c r="F307">
        <v>1</v>
      </c>
      <c r="G307">
        <v>0</v>
      </c>
      <c r="H307">
        <v>90</v>
      </c>
      <c r="I307">
        <v>0</v>
      </c>
      <c r="J307">
        <v>1</v>
      </c>
      <c r="K307">
        <v>1</v>
      </c>
      <c r="L307">
        <v>2</v>
      </c>
      <c r="M307">
        <v>1</v>
      </c>
      <c r="N307">
        <v>0</v>
      </c>
      <c r="O307">
        <f>--SUBTOTAL(103,Table1[[#This Row],[age]])</f>
        <v>1</v>
      </c>
      <c r="P307">
        <f>COUNTIFS(Table1[chol],"&gt;"&amp;Table1[[#This Row],[chol]],Table1[Visible = 1],1)+1</f>
        <v>286</v>
      </c>
      <c r="Q307">
        <f>RANK(Table1[[#This Row],[chol]],Table1[chol])</f>
        <v>286</v>
      </c>
      <c r="R307" t="b">
        <f>Table1[[#This Row],[Rank All Rows]]=Table1[[#This Row],[Rank Visible Rows Only]]</f>
        <v>1</v>
      </c>
    </row>
    <row r="308" spans="1:18">
      <c r="A308">
        <v>57</v>
      </c>
      <c r="B308">
        <v>0</v>
      </c>
      <c r="C308">
        <v>0</v>
      </c>
      <c r="D308">
        <v>140</v>
      </c>
      <c r="E308">
        <v>241</v>
      </c>
      <c r="F308">
        <v>0</v>
      </c>
      <c r="G308">
        <v>1</v>
      </c>
      <c r="H308">
        <v>123</v>
      </c>
      <c r="I308">
        <v>1</v>
      </c>
      <c r="J308">
        <v>0.2</v>
      </c>
      <c r="K308">
        <v>1</v>
      </c>
      <c r="L308">
        <v>0</v>
      </c>
      <c r="M308">
        <v>3</v>
      </c>
      <c r="N308">
        <v>0</v>
      </c>
      <c r="O308">
        <f>--SUBTOTAL(103,Table1[[#This Row],[age]])</f>
        <v>1</v>
      </c>
      <c r="P308">
        <f>COUNTIFS(Table1[chol],"&gt;"&amp;Table1[[#This Row],[chol]],Table1[Visible = 1],1)+1</f>
        <v>151</v>
      </c>
      <c r="Q308">
        <f>RANK(Table1[[#This Row],[chol]],Table1[chol])</f>
        <v>151</v>
      </c>
      <c r="R308" t="b">
        <f>Table1[[#This Row],[Rank All Rows]]=Table1[[#This Row],[Rank Visible Rows Only]]</f>
        <v>1</v>
      </c>
    </row>
    <row r="309" spans="1:18">
      <c r="A309">
        <v>45</v>
      </c>
      <c r="B309">
        <v>1</v>
      </c>
      <c r="C309">
        <v>3</v>
      </c>
      <c r="D309">
        <v>110</v>
      </c>
      <c r="E309">
        <v>264</v>
      </c>
      <c r="F309">
        <v>0</v>
      </c>
      <c r="G309">
        <v>1</v>
      </c>
      <c r="H309">
        <v>132</v>
      </c>
      <c r="I309">
        <v>0</v>
      </c>
      <c r="J309">
        <v>1.2</v>
      </c>
      <c r="K309">
        <v>1</v>
      </c>
      <c r="L309">
        <v>0</v>
      </c>
      <c r="M309">
        <v>3</v>
      </c>
      <c r="N309">
        <v>0</v>
      </c>
      <c r="O309">
        <f>--SUBTOTAL(103,Table1[[#This Row],[age]])</f>
        <v>1</v>
      </c>
      <c r="P309">
        <f>COUNTIFS(Table1[chol],"&gt;"&amp;Table1[[#This Row],[chol]],Table1[Visible = 1],1)+1</f>
        <v>99</v>
      </c>
      <c r="Q309">
        <f>RANK(Table1[[#This Row],[chol]],Table1[chol])</f>
        <v>99</v>
      </c>
      <c r="R309" t="b">
        <f>Table1[[#This Row],[Rank All Rows]]=Table1[[#This Row],[Rank Visible Rows Only]]</f>
        <v>1</v>
      </c>
    </row>
    <row r="310" spans="1:18">
      <c r="A310">
        <v>68</v>
      </c>
      <c r="B310">
        <v>1</v>
      </c>
      <c r="C310">
        <v>0</v>
      </c>
      <c r="D310">
        <v>144</v>
      </c>
      <c r="E310">
        <v>193</v>
      </c>
      <c r="F310">
        <v>1</v>
      </c>
      <c r="G310">
        <v>1</v>
      </c>
      <c r="H310">
        <v>141</v>
      </c>
      <c r="I310">
        <v>0</v>
      </c>
      <c r="J310">
        <v>3.4</v>
      </c>
      <c r="K310">
        <v>1</v>
      </c>
      <c r="L310">
        <v>2</v>
      </c>
      <c r="M310">
        <v>3</v>
      </c>
      <c r="N310">
        <v>0</v>
      </c>
      <c r="O310">
        <f>--SUBTOTAL(103,Table1[[#This Row],[age]])</f>
        <v>1</v>
      </c>
      <c r="P310">
        <f>COUNTIFS(Table1[chol],"&gt;"&amp;Table1[[#This Row],[chol]],Table1[Visible = 1],1)+1</f>
        <v>268</v>
      </c>
      <c r="Q310">
        <f>RANK(Table1[[#This Row],[chol]],Table1[chol])</f>
        <v>268</v>
      </c>
      <c r="R310" t="b">
        <f>Table1[[#This Row],[Rank All Rows]]=Table1[[#This Row],[Rank Visible Rows Only]]</f>
        <v>1</v>
      </c>
    </row>
    <row r="311" spans="1:18">
      <c r="A311">
        <v>57</v>
      </c>
      <c r="B311">
        <v>1</v>
      </c>
      <c r="C311">
        <v>0</v>
      </c>
      <c r="D311">
        <v>130</v>
      </c>
      <c r="E311">
        <v>131</v>
      </c>
      <c r="F311">
        <v>0</v>
      </c>
      <c r="G311">
        <v>1</v>
      </c>
      <c r="H311">
        <v>115</v>
      </c>
      <c r="I311">
        <v>1</v>
      </c>
      <c r="J311">
        <v>1.2</v>
      </c>
      <c r="K311">
        <v>1</v>
      </c>
      <c r="L311">
        <v>1</v>
      </c>
      <c r="M311">
        <v>3</v>
      </c>
      <c r="N311">
        <v>0</v>
      </c>
      <c r="O311">
        <f>--SUBTOTAL(103,Table1[[#This Row],[age]])</f>
        <v>1</v>
      </c>
      <c r="P311">
        <f>COUNTIFS(Table1[chol],"&gt;"&amp;Table1[[#This Row],[chol]],Table1[Visible = 1],1)+1</f>
        <v>302</v>
      </c>
      <c r="Q311">
        <f>RANK(Table1[[#This Row],[chol]],Table1[chol])</f>
        <v>302</v>
      </c>
      <c r="R311" t="b">
        <f>Table1[[#This Row],[Rank All Rows]]=Table1[[#This Row],[Rank Visible Rows Only]]</f>
        <v>1</v>
      </c>
    </row>
    <row r="312" spans="1:18">
      <c r="A312">
        <v>57</v>
      </c>
      <c r="B312">
        <v>0</v>
      </c>
      <c r="C312">
        <v>1</v>
      </c>
      <c r="D312">
        <v>130</v>
      </c>
      <c r="E312">
        <v>236</v>
      </c>
      <c r="F312">
        <v>0</v>
      </c>
      <c r="G312">
        <v>0</v>
      </c>
      <c r="H312">
        <v>174</v>
      </c>
      <c r="I312">
        <v>0</v>
      </c>
      <c r="J312">
        <v>0</v>
      </c>
      <c r="K312">
        <v>1</v>
      </c>
      <c r="L312">
        <v>1</v>
      </c>
      <c r="M312">
        <v>2</v>
      </c>
      <c r="N312">
        <v>0</v>
      </c>
      <c r="O312">
        <f>--SUBTOTAL(103,Table1[[#This Row],[age]])</f>
        <v>1</v>
      </c>
      <c r="P312">
        <f>COUNTIFS(Table1[chol],"&gt;"&amp;Table1[[#This Row],[chol]],Table1[Visible = 1],1)+1</f>
        <v>161</v>
      </c>
      <c r="Q312">
        <f>RANK(Table1[[#This Row],[chol]],Table1[chol])</f>
        <v>161</v>
      </c>
      <c r="R312" t="b">
        <f>Table1[[#This Row],[Rank All Rows]]=Table1[[#This Row],[Rank Visible Rows Only]]</f>
        <v>1</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D12"/>
  <sheetViews>
    <sheetView showGridLines="0" showRowColHeaders="0" workbookViewId="0">
      <selection activeCell="A22" sqref="A22"/>
    </sheetView>
  </sheetViews>
  <sheetFormatPr defaultRowHeight="14.4"/>
  <cols>
    <col min="3" max="3" width="19.6640625" bestFit="1" customWidth="1"/>
    <col min="4" max="4" width="54.109375" bestFit="1" customWidth="1"/>
  </cols>
  <sheetData>
    <row r="4" spans="3:4">
      <c r="C4" s="60" t="s">
        <v>53</v>
      </c>
      <c r="D4" s="59" t="s">
        <v>52</v>
      </c>
    </row>
    <row r="6" spans="3:4">
      <c r="C6" s="60" t="s">
        <v>47</v>
      </c>
      <c r="D6" s="59" t="s">
        <v>44</v>
      </c>
    </row>
    <row r="7" spans="3:4">
      <c r="C7" s="60"/>
    </row>
    <row r="8" spans="3:4">
      <c r="C8" s="60" t="s">
        <v>48</v>
      </c>
      <c r="D8" s="59" t="s">
        <v>45</v>
      </c>
    </row>
    <row r="9" spans="3:4">
      <c r="C9" s="60"/>
    </row>
    <row r="10" spans="3:4">
      <c r="C10" s="60" t="s">
        <v>51</v>
      </c>
      <c r="D10" s="59" t="s">
        <v>46</v>
      </c>
    </row>
    <row r="12" spans="3:4">
      <c r="C12" t="s">
        <v>50</v>
      </c>
      <c r="D12" s="59" t="s">
        <v>49</v>
      </c>
    </row>
  </sheetData>
  <hyperlinks>
    <hyperlink ref="D6" r:id="rId1" xr:uid="{00000000-0004-0000-0300-000000000000}"/>
    <hyperlink ref="D8" r:id="rId2" xr:uid="{00000000-0004-0000-0300-000001000000}"/>
    <hyperlink ref="D10" r:id="rId3" xr:uid="{00000000-0004-0000-0300-000002000000}"/>
    <hyperlink ref="D12" r:id="rId4" xr:uid="{00000000-0004-0000-0300-000003000000}"/>
    <hyperlink ref="D3" r:id="rId5" display="https://www.myspreadsheetlab.com/subtotal-helper-column-2/" xr:uid="{00000000-0004-0000-03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Column Definition</vt:lpstr>
      <vt:lpstr>Counting Example</vt:lpstr>
      <vt:lpstr>Filtering Example</vt:lpstr>
      <vt:lpstr>Filtering Example (table!)</vt:lpstr>
      <vt:lpstr>Learn More!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Lehrbass</dc:creator>
  <cp:lastModifiedBy>Kevin Lehrbass</cp:lastModifiedBy>
  <dcterms:created xsi:type="dcterms:W3CDTF">2019-05-29T21:41:24Z</dcterms:created>
  <dcterms:modified xsi:type="dcterms:W3CDTF">2019-06-02T20:55:56Z</dcterms:modified>
</cp:coreProperties>
</file>