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vin Lehrbass\Documents\^^^^TRAINING^^^^\^^^^^TOR_TL_docs\^^^^^^_KEVIN'S TIP FILES_DATABASE^^^^^^\myspreadsheetlab\"/>
    </mc:Choice>
  </mc:AlternateContent>
  <bookViews>
    <workbookView xWindow="0" yWindow="0" windowWidth="23250" windowHeight="12210" activeTab="2"/>
  </bookViews>
  <sheets>
    <sheet name="1376 Mike" sheetId="1" r:id="rId1"/>
    <sheet name="1376 (an) Bill" sheetId="2" r:id="rId2"/>
    <sheet name="1376 Kevi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E6" i="3" l="1"/>
  <c r="F5" i="3"/>
  <c r="K5" i="3"/>
  <c r="J5" i="3"/>
  <c r="E5" i="3"/>
  <c r="F11" i="3"/>
  <c r="F14" i="3"/>
  <c r="F6" i="3"/>
  <c r="E11" i="3"/>
  <c r="E12" i="3" s="1"/>
  <c r="E13" i="3" s="1"/>
  <c r="E14" i="3"/>
  <c r="E15" i="3" s="1"/>
  <c r="E16" i="3" s="1"/>
  <c r="E17" i="3" s="1"/>
  <c r="E18" i="3" s="1"/>
  <c r="E19" i="3" s="1"/>
  <c r="E20" i="3" s="1"/>
  <c r="E7" i="3" l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20" i="2"/>
  <c r="K19" i="2"/>
  <c r="K18" i="2"/>
  <c r="K17" i="2"/>
  <c r="K16" i="2"/>
  <c r="K15" i="2"/>
  <c r="C15" i="2"/>
  <c r="C16" i="2" s="1"/>
  <c r="C17" i="2" s="1"/>
  <c r="C18" i="2" s="1"/>
  <c r="C19" i="2" s="1"/>
  <c r="C20" i="2" s="1"/>
  <c r="K14" i="2"/>
  <c r="C14" i="2"/>
  <c r="K13" i="2"/>
  <c r="K12" i="2"/>
  <c r="K11" i="2"/>
  <c r="C11" i="2"/>
  <c r="C12" i="2" s="1"/>
  <c r="C13" i="2" s="1"/>
  <c r="K10" i="2"/>
  <c r="K9" i="2"/>
  <c r="K8" i="2"/>
  <c r="K7" i="2"/>
  <c r="K6" i="2"/>
  <c r="C6" i="2"/>
  <c r="C7" i="2" s="1"/>
  <c r="C8" i="2" s="1"/>
  <c r="C9" i="2" s="1"/>
  <c r="C10" i="2" s="1"/>
  <c r="E8" i="3" l="1"/>
  <c r="E9" i="3" l="1"/>
  <c r="E10" i="3" l="1"/>
  <c r="J8" i="3"/>
  <c r="K8" i="3" s="1"/>
  <c r="J6" i="3"/>
  <c r="K6" i="3" s="1"/>
  <c r="F7" i="3" l="1"/>
  <c r="F8" i="3"/>
  <c r="F17" i="3"/>
  <c r="F16" i="3"/>
  <c r="F15" i="3"/>
  <c r="F20" i="3"/>
  <c r="F18" i="3"/>
  <c r="F19" i="3"/>
  <c r="F9" i="3"/>
  <c r="F10" i="3"/>
  <c r="J7" i="3"/>
  <c r="K7" i="3" s="1"/>
  <c r="F13" i="3" l="1"/>
  <c r="F12" i="3"/>
</calcChain>
</file>

<file path=xl/sharedStrings.xml><?xml version="1.0" encoding="utf-8"?>
<sst xmlns="http://schemas.openxmlformats.org/spreadsheetml/2006/main" count="143" uniqueCount="42">
  <si>
    <t>K123</t>
  </si>
  <si>
    <t>Orchid</t>
  </si>
  <si>
    <t>H1234</t>
  </si>
  <si>
    <t>H1685</t>
  </si>
  <si>
    <t>P0256</t>
  </si>
  <si>
    <t>S1252</t>
  </si>
  <si>
    <t>Item</t>
  </si>
  <si>
    <t>Sub Items</t>
  </si>
  <si>
    <t>4 in Orchid</t>
  </si>
  <si>
    <t>H322</t>
  </si>
  <si>
    <t>H6382</t>
  </si>
  <si>
    <t>H6655</t>
  </si>
  <si>
    <t>C983</t>
  </si>
  <si>
    <t>Rose</t>
  </si>
  <si>
    <t>Daisy</t>
  </si>
  <si>
    <t>M6225</t>
  </si>
  <si>
    <t>L9882</t>
  </si>
  <si>
    <t>G42</t>
  </si>
  <si>
    <t>L0003</t>
  </si>
  <si>
    <t>S2254</t>
  </si>
  <si>
    <t>H234</t>
  </si>
  <si>
    <t>2 in Rose</t>
  </si>
  <si>
    <t>6 in Daisy</t>
  </si>
  <si>
    <t>ItemNo</t>
  </si>
  <si>
    <t>Goal of Formula:</t>
  </si>
  <si>
    <t>Lookup Table:</t>
  </si>
  <si>
    <t>Question from Michael Diamond</t>
  </si>
  <si>
    <r>
      <t xml:space="preserve">Formula solution from </t>
    </r>
    <r>
      <rPr>
        <b/>
        <sz val="11"/>
        <color rgb="FFFF0000"/>
        <rFont val="Calibri"/>
        <family val="2"/>
        <scheme val="minor"/>
      </rPr>
      <t>Bill Szysz</t>
    </r>
  </si>
  <si>
    <t>Excel Magic Trick 1376: Complex VLOOKUP Formula To Create Transaction Description</t>
  </si>
  <si>
    <t>Too Long:</t>
  </si>
  <si>
    <t>Description</t>
  </si>
  <si>
    <t/>
  </si>
  <si>
    <r>
      <t xml:space="preserve">Question from Michael Diamond. Formula solution from </t>
    </r>
    <r>
      <rPr>
        <sz val="9"/>
        <color rgb="FFFF0000"/>
        <rFont val="Calibri"/>
        <family val="2"/>
        <scheme val="minor"/>
      </rPr>
      <t>Bill Szysz</t>
    </r>
  </si>
  <si>
    <t>Add countif</t>
  </si>
  <si>
    <t>Repeat item</t>
  </si>
  <si>
    <t>Prep number &amp; text</t>
  </si>
  <si>
    <t>Get answer</t>
  </si>
  <si>
    <t xml:space="preserve">1: </t>
  </si>
  <si>
    <t xml:space="preserve">2: </t>
  </si>
  <si>
    <t xml:space="preserve">3: </t>
  </si>
  <si>
    <t xml:space="preserve">4: 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</si>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</sst>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u/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0" fillId="2" borderId="1" xfId="0" applyFill="1" applyBorder="1"/>
    <xf numFmtId="0" fontId="0" fillId="0" borderId="0" xfId="0" applyFont="1"/>
    <xf numFmtId="0" fontId="4" fillId="4" borderId="0" xfId="0" applyFont="1" applyFill="1"/>
    <xf numFmtId="0" fontId="5" fillId="4" borderId="0" xfId="0" applyFont="1" applyFill="1"/>
    <xf numFmtId="0" fontId="3" fillId="3" borderId="1" xfId="0" applyFont="1" applyFill="1" applyBorder="1"/>
    <xf numFmtId="0" fontId="6" fillId="0" borderId="0" xfId="0" applyFont="1"/>
    <xf numFmtId="0" fontId="8" fillId="5" borderId="0" xfId="0" applyFont="1" applyFill="1"/>
    <xf numFmtId="0" fontId="0" fillId="0" borderId="0" xfId="0" quotePrefix="1"/>
    <xf numFmtId="0" fontId="9" fillId="5" borderId="0" xfId="0" applyFont="1" applyFill="1" applyAlignment="1">
      <alignment horizontal="right"/>
    </xf>
    <xf numFmtId="0" fontId="9" fillId="5" borderId="0" xfId="0" applyFont="1" applyFill="1"/>
    <xf numFmtId="0" fontId="0" fillId="0" borderId="2" xfId="0" applyBorder="1"/>
  </cellXfs>
  <cellStyles count="1">
    <cellStyle name="Normal" xfId="0" builtinId="0"/>
  </cellStyles>
  <dxfs count="6"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20"/>
  <sheetViews>
    <sheetView zoomScale="145" zoomScaleNormal="145" workbookViewId="0">
      <selection activeCell="F21" sqref="F21"/>
    </sheetView>
  </sheetViews>
  <sheetFormatPr defaultRowHeight="15" x14ac:dyDescent="0.25"/>
  <cols>
    <col min="1" max="1" width="5.5703125" bestFit="1" customWidth="1"/>
    <col min="2" max="2" width="9.7109375" bestFit="1" customWidth="1"/>
    <col min="3" max="3" width="11.5703125" customWidth="1"/>
    <col min="4" max="4" width="15.85546875" customWidth="1"/>
    <col min="5" max="5" width="1.7109375" customWidth="1"/>
    <col min="6" max="7" width="16.28515625" customWidth="1"/>
    <col min="8" max="8" width="8.5703125" customWidth="1"/>
    <col min="9" max="9" width="6.85546875" bestFit="1" customWidth="1"/>
    <col min="10" max="10" width="1.42578125" customWidth="1"/>
    <col min="11" max="11" width="11.5703125" customWidth="1"/>
  </cols>
  <sheetData>
    <row r="1" spans="1:15" ht="18.75" x14ac:dyDescent="0.3">
      <c r="A1" s="9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A2" t="s">
        <v>26</v>
      </c>
    </row>
    <row r="3" spans="1:15" x14ac:dyDescent="0.25">
      <c r="A3" s="7" t="s">
        <v>27</v>
      </c>
      <c r="H3" s="1" t="s">
        <v>25</v>
      </c>
      <c r="K3" s="4" t="s">
        <v>29</v>
      </c>
    </row>
    <row r="5" spans="1:15" x14ac:dyDescent="0.25">
      <c r="A5" s="10" t="s">
        <v>6</v>
      </c>
      <c r="B5" s="10" t="s">
        <v>7</v>
      </c>
      <c r="C5" s="10" t="s">
        <v>30</v>
      </c>
      <c r="D5" s="10" t="s">
        <v>24</v>
      </c>
      <c r="E5" s="4"/>
      <c r="F5" s="4"/>
      <c r="G5" s="4"/>
      <c r="H5" s="10" t="s">
        <v>23</v>
      </c>
      <c r="I5" s="10" t="s">
        <v>6</v>
      </c>
      <c r="J5" s="4"/>
      <c r="K5" s="10" t="s">
        <v>30</v>
      </c>
    </row>
    <row r="6" spans="1:15" x14ac:dyDescent="0.25">
      <c r="A6" s="3" t="s">
        <v>0</v>
      </c>
      <c r="B6" s="3"/>
      <c r="C6" s="6" t="s">
        <v>31</v>
      </c>
      <c r="D6" s="3"/>
      <c r="E6" s="4"/>
      <c r="F6" s="4"/>
      <c r="G6" s="4"/>
      <c r="H6" s="3" t="s">
        <v>0</v>
      </c>
      <c r="I6" s="3" t="s">
        <v>1</v>
      </c>
      <c r="J6" s="5"/>
      <c r="K6" s="6" t="str">
        <f>IF(A6="",IF(COUNTIFS(A6:$A$20,"&lt;&gt;")=0,ROWS($A$6:$A$20)-MATCH("zzzzz",$A$6:$A$20),SUMPRODUCT(--(INDEX($A$6:$A$20,MATCH(LOOKUP("zzzzz",A5:$A$6),$A$6:$A$20,0)):INDEX(A6:$A$20,MATCH(TRUE,INDEX(ISTEXT(A6:$A$20),),0))=0)))&amp;" in "&amp;VLOOKUP(LOOKUP("zzzzz",$A$6:A6),$H$6:$I$8,2,0),"")</f>
        <v/>
      </c>
    </row>
    <row r="7" spans="1:15" x14ac:dyDescent="0.25">
      <c r="A7" s="2"/>
      <c r="B7" s="2" t="s">
        <v>2</v>
      </c>
      <c r="C7" s="6" t="s">
        <v>8</v>
      </c>
      <c r="D7" s="2" t="s">
        <v>8</v>
      </c>
      <c r="E7" s="4"/>
      <c r="F7" s="4"/>
      <c r="G7" s="4"/>
      <c r="H7" s="3" t="s">
        <v>9</v>
      </c>
      <c r="I7" s="3" t="s">
        <v>13</v>
      </c>
      <c r="J7" s="5"/>
      <c r="K7" s="6" t="str">
        <f>IF(A7="",IF(COUNTIFS(A7:$A$20,"&lt;&gt;")=0,ROWS($A$6:$A$20)-MATCH("zzzzz",$A$6:$A$20),SUMPRODUCT(--(INDEX($A$6:$A$20,MATCH(LOOKUP("zzzzz",A6:$A$6),$A$6:$A$20,0)):INDEX(A7:$A$20,MATCH(TRUE,INDEX(ISTEXT(A7:$A$20),),0))=0)))&amp;" in "&amp;VLOOKUP(LOOKUP("zzzzz",$A$6:A7),$H$6:$I$8,2,0),"")</f>
        <v>4 in Orchid</v>
      </c>
    </row>
    <row r="8" spans="1:15" x14ac:dyDescent="0.25">
      <c r="A8" s="3"/>
      <c r="B8" s="3" t="s">
        <v>3</v>
      </c>
      <c r="C8" s="6" t="s">
        <v>8</v>
      </c>
      <c r="D8" s="3"/>
      <c r="E8" s="4"/>
      <c r="F8" s="4"/>
      <c r="G8" s="4"/>
      <c r="H8" s="3" t="s">
        <v>12</v>
      </c>
      <c r="I8" s="3" t="s">
        <v>14</v>
      </c>
      <c r="J8" s="5"/>
      <c r="K8" s="6" t="str">
        <f>IF(A8="",IF(COUNTIFS(A8:$A$20,"&lt;&gt;")=0,ROWS($A$6:$A$20)-MATCH("zzzzz",$A$6:$A$20),SUMPRODUCT(--(INDEX($A$6:$A$20,MATCH(LOOKUP("zzzzz",A$6:$A7),$A$6:$A$20,0)):INDEX(A8:$A$20,MATCH(TRUE,INDEX(ISTEXT(A8:$A$20),),0))=0)))&amp;" in "&amp;VLOOKUP(LOOKUP("zzzzz",$A$6:A8),$H$6:$I$8,2,0),"")</f>
        <v>4 in Orchid</v>
      </c>
    </row>
    <row r="9" spans="1:15" x14ac:dyDescent="0.25">
      <c r="A9" s="3"/>
      <c r="B9" s="3" t="s">
        <v>4</v>
      </c>
      <c r="C9" s="6" t="s">
        <v>8</v>
      </c>
      <c r="D9" s="3"/>
      <c r="E9" s="4"/>
      <c r="F9" s="4"/>
      <c r="G9" s="4"/>
      <c r="J9" s="5"/>
      <c r="K9" s="6" t="str">
        <f>IF(A9="",IF(COUNTIFS(A9:$A$20,"&lt;&gt;")=0,ROWS($A$6:$A$20)-MATCH("zzzzz",$A$6:$A$20),SUMPRODUCT(--(INDEX($A$6:$A$20,MATCH(LOOKUP("zzzzz",A$6:$A8),$A$6:$A$20,0)):INDEX(A9:$A$20,MATCH(TRUE,INDEX(ISTEXT(A9:$A$20),),0))=0)))&amp;" in "&amp;VLOOKUP(LOOKUP("zzzzz",$A$6:A9),$H$6:$I$8,2,0),"")</f>
        <v>4 in Orchid</v>
      </c>
    </row>
    <row r="10" spans="1:15" x14ac:dyDescent="0.25">
      <c r="A10" s="3"/>
      <c r="B10" s="3" t="s">
        <v>5</v>
      </c>
      <c r="C10" s="6" t="s">
        <v>8</v>
      </c>
      <c r="D10" s="3"/>
      <c r="E10" s="4"/>
      <c r="F10" s="4"/>
      <c r="G10" s="4"/>
      <c r="J10" s="5"/>
      <c r="K10" s="6" t="str">
        <f>IF(A10="",IF(COUNTIFS(A10:$A$20,"&lt;&gt;")=0,ROWS($A$6:$A$20)-MATCH("zzzzz",$A$6:$A$20),SUMPRODUCT(--(INDEX($A$6:$A$20,MATCH(LOOKUP("zzzzz",A$6:$A9),$A$6:$A$20,0)):INDEX(A10:$A$20,MATCH(TRUE,INDEX(ISTEXT(A10:$A$20),),0))=0)))&amp;" in "&amp;VLOOKUP(LOOKUP("zzzzz",$A$6:A10),$H$6:$I$8,2,0),"")</f>
        <v>4 in Orchid</v>
      </c>
    </row>
    <row r="11" spans="1:15" x14ac:dyDescent="0.25">
      <c r="A11" s="3" t="s">
        <v>9</v>
      </c>
      <c r="B11" s="3"/>
      <c r="C11" s="6" t="s">
        <v>31</v>
      </c>
      <c r="D11" s="3"/>
      <c r="E11" s="4"/>
      <c r="F11" s="4"/>
      <c r="G11" s="4"/>
      <c r="H11" s="5"/>
      <c r="I11" s="5"/>
      <c r="J11" s="5"/>
      <c r="K11" s="6" t="str">
        <f>IF(A11="",IF(COUNTIFS(A11:$A$20,"&lt;&gt;")=0,ROWS($A$6:$A$20)-MATCH("zzzzz",$A$6:$A$20),SUMPRODUCT(--(INDEX($A$6:$A$20,MATCH(LOOKUP("zzzzz",A$6:$A10),$A$6:$A$20,0)):INDEX(A11:$A$20,MATCH(TRUE,INDEX(ISTEXT(A11:$A$20),),0))=0)))&amp;" in "&amp;VLOOKUP(LOOKUP("zzzzz",$A$6:A11),$H$6:$I$8,2,0),"")</f>
        <v/>
      </c>
    </row>
    <row r="12" spans="1:15" x14ac:dyDescent="0.25">
      <c r="A12" s="2"/>
      <c r="B12" s="2" t="s">
        <v>10</v>
      </c>
      <c r="C12" s="6" t="s">
        <v>21</v>
      </c>
      <c r="D12" s="2" t="s">
        <v>21</v>
      </c>
      <c r="E12" s="4"/>
      <c r="F12" s="4"/>
      <c r="G12" s="4"/>
      <c r="H12" s="5"/>
      <c r="I12" s="5"/>
      <c r="J12" s="5"/>
      <c r="K12" s="6" t="str">
        <f>IF(A12="",IF(COUNTIFS(A12:$A$20,"&lt;&gt;")=0,ROWS($A$6:$A$20)-MATCH("zzzzz",$A$6:$A$20),SUMPRODUCT(--(INDEX($A$6:$A$20,MATCH(LOOKUP("zzzzz",A$6:$A11),$A$6:$A$20,0)):INDEX(A12:$A$20,MATCH(TRUE,INDEX(ISTEXT(A12:$A$20),),0))=0)))&amp;" in "&amp;VLOOKUP(LOOKUP("zzzzz",$A$6:A12),$H$6:$I$8,2,0),"")</f>
        <v>2 in Rose</v>
      </c>
    </row>
    <row r="13" spans="1:15" x14ac:dyDescent="0.25">
      <c r="A13" s="3"/>
      <c r="B13" s="3" t="s">
        <v>11</v>
      </c>
      <c r="C13" s="6" t="s">
        <v>21</v>
      </c>
      <c r="D13" s="3"/>
      <c r="E13" s="4"/>
      <c r="F13" s="4"/>
      <c r="G13" s="4"/>
      <c r="H13" s="5"/>
      <c r="I13" s="5"/>
      <c r="J13" s="5"/>
      <c r="K13" s="6" t="str">
        <f>IF(A13="",IF(COUNTIFS(A13:$A$20,"&lt;&gt;")=0,ROWS($A$6:$A$20)-MATCH("zzzzz",$A$6:$A$20),SUMPRODUCT(--(INDEX($A$6:$A$20,MATCH(LOOKUP("zzzzz",A$6:$A12),$A$6:$A$20,0)):INDEX(A13:$A$20,MATCH(TRUE,INDEX(ISTEXT(A13:$A$20),),0))=0)))&amp;" in "&amp;VLOOKUP(LOOKUP("zzzzz",$A$6:A13),$H$6:$I$8,2,0),"")</f>
        <v>2 in Rose</v>
      </c>
    </row>
    <row r="14" spans="1:15" x14ac:dyDescent="0.25">
      <c r="A14" s="3" t="s">
        <v>12</v>
      </c>
      <c r="B14" s="3"/>
      <c r="C14" s="6" t="s">
        <v>31</v>
      </c>
      <c r="D14" s="3"/>
      <c r="E14" s="4"/>
      <c r="F14" s="4"/>
      <c r="G14" s="4"/>
      <c r="H14" s="5"/>
      <c r="I14" s="5"/>
      <c r="J14" s="5"/>
      <c r="K14" s="6" t="str">
        <f>IF(A14="",IF(COUNTIFS(A14:$A$20,"&lt;&gt;")=0,ROWS($A$6:$A$20)-MATCH("zzzzz",$A$6:$A$20),SUMPRODUCT(--(INDEX($A$6:$A$20,MATCH(LOOKUP("zzzzz",A$6:$A13),$A$6:$A$20,0)):INDEX(A14:$A$20,MATCH(TRUE,INDEX(ISTEXT(A14:$A$20),),0))=0)))&amp;" in "&amp;VLOOKUP(LOOKUP("zzzzz",$A$6:A14),$H$6:$I$8,2,0),"")</f>
        <v/>
      </c>
    </row>
    <row r="15" spans="1:15" x14ac:dyDescent="0.25">
      <c r="A15" s="2"/>
      <c r="B15" s="2" t="s">
        <v>15</v>
      </c>
      <c r="C15" s="6" t="s">
        <v>22</v>
      </c>
      <c r="D15" s="2" t="s">
        <v>22</v>
      </c>
      <c r="E15" s="4"/>
      <c r="F15" s="4"/>
      <c r="G15" s="4"/>
      <c r="H15" s="5"/>
      <c r="I15" s="5"/>
      <c r="J15" s="5"/>
      <c r="K15" s="6" t="str">
        <f>IF(A15="",IF(COUNTIFS(A15:$A$20,"&lt;&gt;")=0,ROWS($A$6:$A$20)-MATCH("zzzzz",$A$6:$A$20),SUMPRODUCT(--(INDEX($A$6:$A$20,MATCH(LOOKUP("zzzzz",A$6:$A14),$A$6:$A$20,0)):INDEX(A15:$A$20,MATCH(TRUE,INDEX(ISTEXT(A15:$A$20),),0))=0)))&amp;" in "&amp;VLOOKUP(LOOKUP("zzzzz",$A$6:A15),$H$6:$I$8,2,0),"")</f>
        <v>6 in Daisy</v>
      </c>
    </row>
    <row r="16" spans="1:15" x14ac:dyDescent="0.25">
      <c r="A16" s="3"/>
      <c r="B16" s="3" t="s">
        <v>16</v>
      </c>
      <c r="C16" s="6" t="s">
        <v>22</v>
      </c>
      <c r="D16" s="3"/>
      <c r="E16" s="4"/>
      <c r="F16" s="4"/>
      <c r="G16" s="4"/>
      <c r="H16" s="5"/>
      <c r="I16" s="5"/>
      <c r="J16" s="5"/>
      <c r="K16" s="6" t="str">
        <f>IF(A16="",IF(COUNTIFS(A16:$A$20,"&lt;&gt;")=0,ROWS($A$6:$A$20)-MATCH("zzzzz",$A$6:$A$20),SUMPRODUCT(--(INDEX($A$6:$A$20,MATCH(LOOKUP("zzzzz",A$6:$A15),$A$6:$A$20,0)):INDEX(A16:$A$20,MATCH(TRUE,INDEX(ISTEXT(A16:$A$20),),0))=0)))&amp;" in "&amp;VLOOKUP(LOOKUP("zzzzz",$A$6:A16),$H$6:$I$8,2,0),"")</f>
        <v>6 in Daisy</v>
      </c>
    </row>
    <row r="17" spans="1:11" x14ac:dyDescent="0.25">
      <c r="A17" s="3"/>
      <c r="B17" s="3" t="s">
        <v>17</v>
      </c>
      <c r="C17" s="6" t="s">
        <v>22</v>
      </c>
      <c r="D17" s="3"/>
      <c r="E17" s="4"/>
      <c r="F17" s="4"/>
      <c r="G17" s="4"/>
      <c r="H17" s="5"/>
      <c r="I17" s="5"/>
      <c r="J17" s="5"/>
      <c r="K17" s="6" t="str">
        <f>IF(A17="",IF(COUNTIFS(A17:$A$20,"&lt;&gt;")=0,ROWS($A$6:$A$20)-MATCH("zzzzz",$A$6:$A$20),SUMPRODUCT(--(INDEX($A$6:$A$20,MATCH(LOOKUP("zzzzz",A$6:$A16),$A$6:$A$20,0)):INDEX(A17:$A$20,MATCH(TRUE,INDEX(ISTEXT(A17:$A$20),),0))=0)))&amp;" in "&amp;VLOOKUP(LOOKUP("zzzzz",$A$6:A17),$H$6:$I$8,2,0),"")</f>
        <v>6 in Daisy</v>
      </c>
    </row>
    <row r="18" spans="1:11" x14ac:dyDescent="0.25">
      <c r="A18" s="3"/>
      <c r="B18" s="3" t="s">
        <v>18</v>
      </c>
      <c r="C18" s="6" t="s">
        <v>22</v>
      </c>
      <c r="D18" s="3"/>
      <c r="E18" s="4"/>
      <c r="F18" s="4"/>
      <c r="G18" s="4"/>
      <c r="H18" s="5"/>
      <c r="I18" s="5"/>
      <c r="J18" s="5"/>
      <c r="K18" s="6" t="str">
        <f>IF(A18="",IF(COUNTIFS(A18:$A$20,"&lt;&gt;")=0,ROWS($A$6:$A$20)-MATCH("zzzzz",$A$6:$A$20),SUMPRODUCT(--(INDEX($A$6:$A$20,MATCH(LOOKUP("zzzzz",A$6:$A17),$A$6:$A$20,0)):INDEX(A18:$A$20,MATCH(TRUE,INDEX(ISTEXT(A18:$A$20),),0))=0)))&amp;" in "&amp;VLOOKUP(LOOKUP("zzzzz",$A$6:A18),$H$6:$I$8,2,0),"")</f>
        <v>6 in Daisy</v>
      </c>
    </row>
    <row r="19" spans="1:11" x14ac:dyDescent="0.25">
      <c r="A19" s="3"/>
      <c r="B19" s="3" t="s">
        <v>19</v>
      </c>
      <c r="C19" s="6" t="s">
        <v>22</v>
      </c>
      <c r="D19" s="3"/>
      <c r="E19" s="4"/>
      <c r="F19" s="4"/>
      <c r="G19" s="4"/>
      <c r="H19" s="5"/>
      <c r="I19" s="5"/>
      <c r="J19" s="5"/>
      <c r="K19" s="6" t="str">
        <f>IF(A19="",IF(COUNTIFS(A19:$A$20,"&lt;&gt;")=0,ROWS($A$6:$A$20)-MATCH("zzzzz",$A$6:$A$20),SUMPRODUCT(--(INDEX($A$6:$A$20,MATCH(LOOKUP("zzzzz",A$6:$A18),$A$6:$A$20,0)):INDEX(A19:$A$20,MATCH(TRUE,INDEX(ISTEXT(A19:$A$20),),0))=0)))&amp;" in "&amp;VLOOKUP(LOOKUP("zzzzz",$A$6:A19),$H$6:$I$8,2,0),"")</f>
        <v>6 in Daisy</v>
      </c>
    </row>
    <row r="20" spans="1:11" x14ac:dyDescent="0.25">
      <c r="A20" s="3"/>
      <c r="B20" s="3" t="s">
        <v>20</v>
      </c>
      <c r="C20" s="6" t="s">
        <v>22</v>
      </c>
      <c r="D20" s="3"/>
      <c r="E20" s="4"/>
      <c r="F20" s="4"/>
      <c r="G20" s="4"/>
      <c r="H20" s="5"/>
      <c r="I20" s="5"/>
      <c r="J20" s="5"/>
      <c r="K20" s="6" t="str">
        <f>IF(A20="",IF(COUNTIFS(A20:$A$20,"&lt;&gt;")=0,ROWS($A$6:$A$20)-MATCH("zzzzz",$A$6:$A$20),SUMPRODUCT(--(INDEX($A$6:$A$20,MATCH(LOOKUP("zzzzz",A$6:$A19),$A$6:$A$20,0)):INDEX(A20:$A$20,MATCH(TRUE,INDEX(ISTEXT(A20:$A$20),),0))=0)))&amp;" in "&amp;VLOOKUP(LOOKUP("zzzzz",$A$6:A20),$H$6:$I$8,2,0),"")</f>
        <v>6 in Daisy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0"/>
  <sheetViews>
    <sheetView zoomScale="145" zoomScaleNormal="145" workbookViewId="0">
      <selection activeCell="F11" sqref="F11"/>
    </sheetView>
  </sheetViews>
  <sheetFormatPr defaultRowHeight="15" x14ac:dyDescent="0.25"/>
  <cols>
    <col min="1" max="1" width="5.5703125" bestFit="1" customWidth="1"/>
    <col min="2" max="2" width="9.7109375" bestFit="1" customWidth="1"/>
    <col min="3" max="3" width="11.5703125" customWidth="1"/>
    <col min="4" max="4" width="15.85546875" customWidth="1"/>
    <col min="5" max="5" width="1.7109375" customWidth="1"/>
    <col min="6" max="7" width="16.28515625" customWidth="1"/>
    <col min="8" max="8" width="8.5703125" customWidth="1"/>
    <col min="9" max="9" width="6.85546875" bestFit="1" customWidth="1"/>
    <col min="10" max="10" width="1.42578125" customWidth="1"/>
    <col min="11" max="11" width="11.5703125" customWidth="1"/>
  </cols>
  <sheetData>
    <row r="1" spans="1:15" ht="18.75" x14ac:dyDescent="0.3">
      <c r="A1" s="9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x14ac:dyDescent="0.25">
      <c r="A2" t="s">
        <v>26</v>
      </c>
    </row>
    <row r="3" spans="1:15" x14ac:dyDescent="0.25">
      <c r="A3" s="7" t="s">
        <v>27</v>
      </c>
      <c r="H3" s="1" t="s">
        <v>25</v>
      </c>
      <c r="K3" s="4" t="s">
        <v>29</v>
      </c>
    </row>
    <row r="5" spans="1:15" x14ac:dyDescent="0.25">
      <c r="A5" s="10" t="s">
        <v>6</v>
      </c>
      <c r="B5" s="10" t="s">
        <v>7</v>
      </c>
      <c r="C5" s="10" t="s">
        <v>30</v>
      </c>
      <c r="D5" s="10" t="s">
        <v>24</v>
      </c>
      <c r="E5" s="4"/>
      <c r="F5" s="4"/>
      <c r="G5" s="4"/>
      <c r="H5" s="10" t="s">
        <v>23</v>
      </c>
      <c r="I5" s="10" t="s">
        <v>6</v>
      </c>
      <c r="J5" s="4"/>
      <c r="K5" s="10" t="s">
        <v>30</v>
      </c>
    </row>
    <row r="6" spans="1:15" x14ac:dyDescent="0.25">
      <c r="A6" s="3" t="s">
        <v>0</v>
      </c>
      <c r="B6" s="3"/>
      <c r="C6" s="6" t="str">
        <f>IF(A6="",IF(C5&lt;&gt;"",C5,IFERROR(MATCH("?*",A6:$A$20,0)-1,ROWS(A6:$A$20))&amp;" in "&amp;VLOOKUP(A5,$H$6:$I$8,2,0)),"")</f>
        <v/>
      </c>
      <c r="D6" s="3"/>
      <c r="E6" s="4"/>
      <c r="F6" s="4" t="e">
        <f>" in "&amp;VLOOKUP(A5,$H$6:$I$8,2,0)</f>
        <v>#N/A</v>
      </c>
      <c r="G6" s="4"/>
      <c r="H6" s="3" t="s">
        <v>0</v>
      </c>
      <c r="I6" s="3" t="s">
        <v>1</v>
      </c>
      <c r="J6" s="5"/>
      <c r="K6" s="6" t="str">
        <f>IF(A6="",IF(COUNTIFS(A6:$A$20,"&lt;&gt;")=0,ROWS($A$6:$A$20)-MATCH("zzzzz",$A$6:$A$20),SUMPRODUCT(--(INDEX($A$6:$A$20,MATCH(LOOKUP("zzzzz",A5:$A$6),$A$6:$A$20,0)):INDEX(A6:$A$20,MATCH(TRUE,INDEX(ISTEXT(A6:$A$20),),0))=0)))&amp;" in "&amp;VLOOKUP(LOOKUP("zzzzz",$A$6:A6),$H$6:$I$8,2,0),"")</f>
        <v/>
      </c>
    </row>
    <row r="7" spans="1:15" x14ac:dyDescent="0.25">
      <c r="A7" s="2"/>
      <c r="B7" s="2" t="s">
        <v>2</v>
      </c>
      <c r="C7" s="6" t="str">
        <f>IF(A7="",IF(C6&lt;&gt;"",C6,IFERROR(MATCH("?*",A7:$A$20,0)-1,ROWS(A7:$A$20))&amp;" in "&amp;VLOOKUP(A6,$H$6:$I$8,2,0)),"")</f>
        <v>4 in Orchid</v>
      </c>
      <c r="D7" s="2" t="s">
        <v>8</v>
      </c>
      <c r="E7" s="4"/>
      <c r="F7" s="4" t="str">
        <f>" in "&amp;VLOOKUP(A6,$H$6:$I$8,2,0)</f>
        <v xml:space="preserve"> in Orchid</v>
      </c>
      <c r="G7" s="4"/>
      <c r="H7" s="3" t="s">
        <v>9</v>
      </c>
      <c r="I7" s="3" t="s">
        <v>13</v>
      </c>
      <c r="J7" s="5"/>
      <c r="K7" s="6" t="str">
        <f>IF(A7="",IF(COUNTIFS(A7:$A$20,"&lt;&gt;")=0,ROWS($A$6:$A$20)-MATCH("zzzzz",$A$6:$A$20),SUMPRODUCT(--(INDEX($A$6:$A$20,MATCH(LOOKUP("zzzzz",A6:$A$6),$A$6:$A$20,0)):INDEX(A7:$A$20,MATCH(TRUE,INDEX(ISTEXT(A7:$A$20),),0))=0)))&amp;" in "&amp;VLOOKUP(LOOKUP("zzzzz",$A$6:A7),$H$6:$I$8,2,0),"")</f>
        <v>4 in Orchid</v>
      </c>
    </row>
    <row r="8" spans="1:15" x14ac:dyDescent="0.25">
      <c r="A8" s="3"/>
      <c r="B8" s="3" t="s">
        <v>3</v>
      </c>
      <c r="C8" s="6" t="str">
        <f>IF(A8="",IF(C7&lt;&gt;"",C7,IFERROR(MATCH("?*",A8:$A$20,0)-1,ROWS(A8:$A$20))&amp;" in "&amp;VLOOKUP(A7,$H$6:$I$8,2,0)),"")</f>
        <v>4 in Orchid</v>
      </c>
      <c r="D8" s="3"/>
      <c r="E8" s="4"/>
      <c r="F8" s="4" t="e">
        <f t="shared" ref="F8:F20" si="0">" in "&amp;VLOOKUP(A7,$H$6:$I$8,2,0)</f>
        <v>#N/A</v>
      </c>
      <c r="G8" s="4"/>
      <c r="H8" s="3" t="s">
        <v>12</v>
      </c>
      <c r="I8" s="3" t="s">
        <v>14</v>
      </c>
      <c r="J8" s="5"/>
      <c r="K8" s="6" t="str">
        <f>IF(A8="",IF(COUNTIFS(A8:$A$20,"&lt;&gt;")=0,ROWS($A$6:$A$20)-MATCH("zzzzz",$A$6:$A$20),SUMPRODUCT(--(INDEX($A$6:$A$20,MATCH(LOOKUP("zzzzz",A$6:$A7),$A$6:$A$20,0)):INDEX(A8:$A$20,MATCH(TRUE,INDEX(ISTEXT(A8:$A$20),),0))=0)))&amp;" in "&amp;VLOOKUP(LOOKUP("zzzzz",$A$6:A8),$H$6:$I$8,2,0),"")</f>
        <v>4 in Orchid</v>
      </c>
    </row>
    <row r="9" spans="1:15" x14ac:dyDescent="0.25">
      <c r="A9" s="3"/>
      <c r="B9" s="3" t="s">
        <v>4</v>
      </c>
      <c r="C9" s="6" t="str">
        <f>IF(A9="",IF(C8&lt;&gt;"",C8,IFERROR(MATCH("?*",A9:$A$20,0)-1,ROWS(A9:$A$20))&amp;" in "&amp;VLOOKUP(A8,$H$6:$I$8,2,0)),"")</f>
        <v>4 in Orchid</v>
      </c>
      <c r="D9" s="3"/>
      <c r="E9" s="4"/>
      <c r="F9" s="4" t="e">
        <f t="shared" si="0"/>
        <v>#N/A</v>
      </c>
      <c r="G9" s="4"/>
      <c r="J9" s="5"/>
      <c r="K9" s="6" t="str">
        <f>IF(A9="",IF(COUNTIFS(A9:$A$20,"&lt;&gt;")=0,ROWS($A$6:$A$20)-MATCH("zzzzz",$A$6:$A$20),SUMPRODUCT(--(INDEX($A$6:$A$20,MATCH(LOOKUP("zzzzz",A$6:$A8),$A$6:$A$20,0)):INDEX(A9:$A$20,MATCH(TRUE,INDEX(ISTEXT(A9:$A$20),),0))=0)))&amp;" in "&amp;VLOOKUP(LOOKUP("zzzzz",$A$6:A9),$H$6:$I$8,2,0),"")</f>
        <v>4 in Orchid</v>
      </c>
    </row>
    <row r="10" spans="1:15" x14ac:dyDescent="0.25">
      <c r="A10" s="3"/>
      <c r="B10" s="3" t="s">
        <v>5</v>
      </c>
      <c r="C10" s="6" t="str">
        <f>IF(A10="",IF(C9&lt;&gt;"",C9,IFERROR(MATCH("?*",A10:$A$20,0)-1,ROWS(A10:$A$20))&amp;" in "&amp;VLOOKUP(A9,$H$6:$I$8,2,0)),"")</f>
        <v>4 in Orchid</v>
      </c>
      <c r="D10" s="3"/>
      <c r="E10" s="4"/>
      <c r="F10" s="4" t="e">
        <f t="shared" si="0"/>
        <v>#N/A</v>
      </c>
      <c r="G10" s="4"/>
      <c r="J10" s="5"/>
      <c r="K10" s="6" t="str">
        <f>IF(A10="",IF(COUNTIFS(A10:$A$20,"&lt;&gt;")=0,ROWS($A$6:$A$20)-MATCH("zzzzz",$A$6:$A$20),SUMPRODUCT(--(INDEX($A$6:$A$20,MATCH(LOOKUP("zzzzz",A$6:$A9),$A$6:$A$20,0)):INDEX(A10:$A$20,MATCH(TRUE,INDEX(ISTEXT(A10:$A$20),),0))=0)))&amp;" in "&amp;VLOOKUP(LOOKUP("zzzzz",$A$6:A10),$H$6:$I$8,2,0),"")</f>
        <v>4 in Orchid</v>
      </c>
    </row>
    <row r="11" spans="1:15" x14ac:dyDescent="0.25">
      <c r="A11" s="3" t="s">
        <v>9</v>
      </c>
      <c r="B11" s="3"/>
      <c r="C11" s="6" t="str">
        <f>IF(A11="",IF(C10&lt;&gt;"",C10,IFERROR(MATCH("?*",A11:$A$20,0)-1,ROWS(A11:$A$20))&amp;" in "&amp;VLOOKUP(A10,$H$6:$I$8,2,0)),"")</f>
        <v/>
      </c>
      <c r="D11" s="3"/>
      <c r="E11" s="4"/>
      <c r="F11" s="4" t="e">
        <f t="shared" si="0"/>
        <v>#N/A</v>
      </c>
      <c r="G11" s="4"/>
      <c r="H11" s="5"/>
      <c r="I11" s="5"/>
      <c r="J11" s="5"/>
      <c r="K11" s="6" t="str">
        <f>IF(A11="",IF(COUNTIFS(A11:$A$20,"&lt;&gt;")=0,ROWS($A$6:$A$20)-MATCH("zzzzz",$A$6:$A$20),SUMPRODUCT(--(INDEX($A$6:$A$20,MATCH(LOOKUP("zzzzz",A$6:$A10),$A$6:$A$20,0)):INDEX(A11:$A$20,MATCH(TRUE,INDEX(ISTEXT(A11:$A$20),),0))=0)))&amp;" in "&amp;VLOOKUP(LOOKUP("zzzzz",$A$6:A11),$H$6:$I$8,2,0),"")</f>
        <v/>
      </c>
    </row>
    <row r="12" spans="1:15" x14ac:dyDescent="0.25">
      <c r="A12" s="2"/>
      <c r="B12" s="2" t="s">
        <v>10</v>
      </c>
      <c r="C12" s="6" t="str">
        <f>IF(A12="",IF(C11&lt;&gt;"",C11,IFERROR(MATCH("?*",A12:$A$20,0)-1,ROWS(A12:$A$20))&amp;" in "&amp;VLOOKUP(A11,$H$6:$I$8,2,0)),"")</f>
        <v>2 in Rose</v>
      </c>
      <c r="D12" s="2" t="s">
        <v>21</v>
      </c>
      <c r="E12" s="4"/>
      <c r="F12" s="4" t="str">
        <f t="shared" si="0"/>
        <v xml:space="preserve"> in Rose</v>
      </c>
      <c r="G12" s="4"/>
      <c r="H12" s="5"/>
      <c r="I12" s="5"/>
      <c r="J12" s="5"/>
      <c r="K12" s="6" t="str">
        <f>IF(A12="",IF(COUNTIFS(A12:$A$20,"&lt;&gt;")=0,ROWS($A$6:$A$20)-MATCH("zzzzz",$A$6:$A$20),SUMPRODUCT(--(INDEX($A$6:$A$20,MATCH(LOOKUP("zzzzz",A$6:$A11),$A$6:$A$20,0)):INDEX(A12:$A$20,MATCH(TRUE,INDEX(ISTEXT(A12:$A$20),),0))=0)))&amp;" in "&amp;VLOOKUP(LOOKUP("zzzzz",$A$6:A12),$H$6:$I$8,2,0),"")</f>
        <v>2 in Rose</v>
      </c>
    </row>
    <row r="13" spans="1:15" x14ac:dyDescent="0.25">
      <c r="A13" s="3"/>
      <c r="B13" s="3" t="s">
        <v>11</v>
      </c>
      <c r="C13" s="6" t="str">
        <f>IF(A13="",IF(C12&lt;&gt;"",C12,IFERROR(MATCH("?*",A13:$A$20,0)-1,ROWS(A13:$A$20))&amp;" in "&amp;VLOOKUP(A12,$H$6:$I$8,2,0)),"")</f>
        <v>2 in Rose</v>
      </c>
      <c r="D13" s="3"/>
      <c r="E13" s="4"/>
      <c r="F13" s="4" t="e">
        <f t="shared" si="0"/>
        <v>#N/A</v>
      </c>
      <c r="G13" s="4"/>
      <c r="H13" s="5"/>
      <c r="I13" s="5"/>
      <c r="J13" s="5"/>
      <c r="K13" s="6" t="str">
        <f>IF(A13="",IF(COUNTIFS(A13:$A$20,"&lt;&gt;")=0,ROWS($A$6:$A$20)-MATCH("zzzzz",$A$6:$A$20),SUMPRODUCT(--(INDEX($A$6:$A$20,MATCH(LOOKUP("zzzzz",A$6:$A12),$A$6:$A$20,0)):INDEX(A13:$A$20,MATCH(TRUE,INDEX(ISTEXT(A13:$A$20),),0))=0)))&amp;" in "&amp;VLOOKUP(LOOKUP("zzzzz",$A$6:A13),$H$6:$I$8,2,0),"")</f>
        <v>2 in Rose</v>
      </c>
    </row>
    <row r="14" spans="1:15" x14ac:dyDescent="0.25">
      <c r="A14" s="3" t="s">
        <v>12</v>
      </c>
      <c r="B14" s="3"/>
      <c r="C14" s="6" t="str">
        <f>IF(A14="",IF(C13&lt;&gt;"",C13,IFERROR(MATCH("?*",A14:$A$20,0)-1,ROWS(A14:$A$20))&amp;" in "&amp;VLOOKUP(A13,$H$6:$I$8,2,0)),"")</f>
        <v/>
      </c>
      <c r="D14" s="3"/>
      <c r="E14" s="4"/>
      <c r="F14" s="4" t="e">
        <f t="shared" si="0"/>
        <v>#N/A</v>
      </c>
      <c r="G14" s="4"/>
      <c r="H14" s="5"/>
      <c r="I14" s="5"/>
      <c r="J14" s="5"/>
      <c r="K14" s="6" t="str">
        <f>IF(A14="",IF(COUNTIFS(A14:$A$20,"&lt;&gt;")=0,ROWS($A$6:$A$20)-MATCH("zzzzz",$A$6:$A$20),SUMPRODUCT(--(INDEX($A$6:$A$20,MATCH(LOOKUP("zzzzz",A$6:$A13),$A$6:$A$20,0)):INDEX(A14:$A$20,MATCH(TRUE,INDEX(ISTEXT(A14:$A$20),),0))=0)))&amp;" in "&amp;VLOOKUP(LOOKUP("zzzzz",$A$6:A14),$H$6:$I$8,2,0),"")</f>
        <v/>
      </c>
    </row>
    <row r="15" spans="1:15" x14ac:dyDescent="0.25">
      <c r="A15" s="2"/>
      <c r="B15" s="2" t="s">
        <v>15</v>
      </c>
      <c r="C15" s="6" t="str">
        <f>IF(A15="",IF(C14&lt;&gt;"",C14,IFERROR(MATCH("?*",A15:$A$20,0)-1,ROWS(A15:$A$20))&amp;" in "&amp;VLOOKUP(A14,$H$6:$I$8,2,0)),"")</f>
        <v>6 in Daisy</v>
      </c>
      <c r="D15" s="2" t="s">
        <v>22</v>
      </c>
      <c r="E15" s="4"/>
      <c r="F15" s="4" t="str">
        <f t="shared" si="0"/>
        <v xml:space="preserve"> in Daisy</v>
      </c>
      <c r="G15" s="4"/>
      <c r="H15" s="5"/>
      <c r="I15" s="5"/>
      <c r="J15" s="5"/>
      <c r="K15" s="6" t="str">
        <f>IF(A15="",IF(COUNTIFS(A15:$A$20,"&lt;&gt;")=0,ROWS($A$6:$A$20)-MATCH("zzzzz",$A$6:$A$20),SUMPRODUCT(--(INDEX($A$6:$A$20,MATCH(LOOKUP("zzzzz",A$6:$A14),$A$6:$A$20,0)):INDEX(A15:$A$20,MATCH(TRUE,INDEX(ISTEXT(A15:$A$20),),0))=0)))&amp;" in "&amp;VLOOKUP(LOOKUP("zzzzz",$A$6:A15),$H$6:$I$8,2,0),"")</f>
        <v>6 in Daisy</v>
      </c>
    </row>
    <row r="16" spans="1:15" x14ac:dyDescent="0.25">
      <c r="A16" s="3"/>
      <c r="B16" s="3" t="s">
        <v>16</v>
      </c>
      <c r="C16" s="6" t="str">
        <f>IF(A16="",IF(C15&lt;&gt;"",C15,IFERROR(MATCH("?*",A16:$A$20,0)-1,ROWS(A16:$A$20))&amp;" in "&amp;VLOOKUP(A15,$H$6:$I$8,2,0)),"")</f>
        <v>6 in Daisy</v>
      </c>
      <c r="D16" s="3"/>
      <c r="E16" s="4"/>
      <c r="F16" s="4" t="e">
        <f t="shared" si="0"/>
        <v>#N/A</v>
      </c>
      <c r="G16" s="4"/>
      <c r="H16" s="5"/>
      <c r="I16" s="5"/>
      <c r="J16" s="5"/>
      <c r="K16" s="6" t="str">
        <f>IF(A16="",IF(COUNTIFS(A16:$A$20,"&lt;&gt;")=0,ROWS($A$6:$A$20)-MATCH("zzzzz",$A$6:$A$20),SUMPRODUCT(--(INDEX($A$6:$A$20,MATCH(LOOKUP("zzzzz",A$6:$A15),$A$6:$A$20,0)):INDEX(A16:$A$20,MATCH(TRUE,INDEX(ISTEXT(A16:$A$20),),0))=0)))&amp;" in "&amp;VLOOKUP(LOOKUP("zzzzz",$A$6:A16),$H$6:$I$8,2,0),"")</f>
        <v>6 in Daisy</v>
      </c>
    </row>
    <row r="17" spans="1:11" x14ac:dyDescent="0.25">
      <c r="A17" s="3"/>
      <c r="B17" s="3" t="s">
        <v>17</v>
      </c>
      <c r="C17" s="6" t="str">
        <f>IF(A17="",IF(C16&lt;&gt;"",C16,IFERROR(MATCH("?*",A17:$A$20,0)-1,ROWS(A17:$A$20))&amp;" in "&amp;VLOOKUP(A16,$H$6:$I$8,2,0)),"")</f>
        <v>6 in Daisy</v>
      </c>
      <c r="D17" s="3"/>
      <c r="E17" s="4"/>
      <c r="F17" s="4" t="e">
        <f t="shared" si="0"/>
        <v>#N/A</v>
      </c>
      <c r="G17" s="4"/>
      <c r="H17" s="5"/>
      <c r="I17" s="5"/>
      <c r="J17" s="5"/>
      <c r="K17" s="6" t="str">
        <f>IF(A17="",IF(COUNTIFS(A17:$A$20,"&lt;&gt;")=0,ROWS($A$6:$A$20)-MATCH("zzzzz",$A$6:$A$20),SUMPRODUCT(--(INDEX($A$6:$A$20,MATCH(LOOKUP("zzzzz",A$6:$A16),$A$6:$A$20,0)):INDEX(A17:$A$20,MATCH(TRUE,INDEX(ISTEXT(A17:$A$20),),0))=0)))&amp;" in "&amp;VLOOKUP(LOOKUP("zzzzz",$A$6:A17),$H$6:$I$8,2,0),"")</f>
        <v>6 in Daisy</v>
      </c>
    </row>
    <row r="18" spans="1:11" x14ac:dyDescent="0.25">
      <c r="A18" s="3"/>
      <c r="B18" s="3" t="s">
        <v>18</v>
      </c>
      <c r="C18" s="6" t="str">
        <f>IF(A18="",IF(C17&lt;&gt;"",C17,IFERROR(MATCH("?*",A18:$A$20,0)-1,ROWS(A18:$A$20))&amp;" in "&amp;VLOOKUP(A17,$H$6:$I$8,2,0)),"")</f>
        <v>6 in Daisy</v>
      </c>
      <c r="D18" s="3"/>
      <c r="E18" s="4"/>
      <c r="F18" s="4" t="e">
        <f t="shared" si="0"/>
        <v>#N/A</v>
      </c>
      <c r="G18" s="4"/>
      <c r="H18" s="5"/>
      <c r="I18" s="5"/>
      <c r="J18" s="5"/>
      <c r="K18" s="6" t="str">
        <f>IF(A18="",IF(COUNTIFS(A18:$A$20,"&lt;&gt;")=0,ROWS($A$6:$A$20)-MATCH("zzzzz",$A$6:$A$20),SUMPRODUCT(--(INDEX($A$6:$A$20,MATCH(LOOKUP("zzzzz",A$6:$A17),$A$6:$A$20,0)):INDEX(A18:$A$20,MATCH(TRUE,INDEX(ISTEXT(A18:$A$20),),0))=0)))&amp;" in "&amp;VLOOKUP(LOOKUP("zzzzz",$A$6:A18),$H$6:$I$8,2,0),"")</f>
        <v>6 in Daisy</v>
      </c>
    </row>
    <row r="19" spans="1:11" x14ac:dyDescent="0.25">
      <c r="A19" s="3"/>
      <c r="B19" s="3" t="s">
        <v>19</v>
      </c>
      <c r="C19" s="6" t="str">
        <f>IF(A19="",IF(C18&lt;&gt;"",C18,IFERROR(MATCH("?*",A19:$A$20,0)-1,ROWS(A19:$A$20))&amp;" in "&amp;VLOOKUP(A18,$H$6:$I$8,2,0)),"")</f>
        <v>6 in Daisy</v>
      </c>
      <c r="D19" s="3"/>
      <c r="E19" s="4"/>
      <c r="F19" s="4" t="e">
        <f t="shared" si="0"/>
        <v>#N/A</v>
      </c>
      <c r="G19" s="4"/>
      <c r="H19" s="5"/>
      <c r="I19" s="5"/>
      <c r="J19" s="5"/>
      <c r="K19" s="6" t="str">
        <f>IF(A19="",IF(COUNTIFS(A19:$A$20,"&lt;&gt;")=0,ROWS($A$6:$A$20)-MATCH("zzzzz",$A$6:$A$20),SUMPRODUCT(--(INDEX($A$6:$A$20,MATCH(LOOKUP("zzzzz",A$6:$A18),$A$6:$A$20,0)):INDEX(A19:$A$20,MATCH(TRUE,INDEX(ISTEXT(A19:$A$20),),0))=0)))&amp;" in "&amp;VLOOKUP(LOOKUP("zzzzz",$A$6:A19),$H$6:$I$8,2,0),"")</f>
        <v>6 in Daisy</v>
      </c>
    </row>
    <row r="20" spans="1:11" x14ac:dyDescent="0.25">
      <c r="A20" s="3"/>
      <c r="B20" s="3" t="s">
        <v>20</v>
      </c>
      <c r="C20" s="6" t="str">
        <f>IF(A20="",IF(C19&lt;&gt;"",C19,IFERROR(MATCH("?*",A20:$A$20,0)-1,ROWS(A20:$A$20))&amp;" in "&amp;VLOOKUP(A19,$H$6:$I$8,2,0)),"")</f>
        <v>6 in Daisy</v>
      </c>
      <c r="D20" s="3"/>
      <c r="E20" s="4"/>
      <c r="F20" s="4" t="e">
        <f t="shared" si="0"/>
        <v>#N/A</v>
      </c>
      <c r="G20" s="4"/>
      <c r="H20" s="5"/>
      <c r="I20" s="5"/>
      <c r="J20" s="5"/>
      <c r="K20" s="6" t="str">
        <f>IF(A20="",IF(COUNTIFS(A20:$A$20,"&lt;&gt;")=0,ROWS($A$6:$A$20)-MATCH("zzzzz",$A$6:$A$20),SUMPRODUCT(--(INDEX($A$6:$A$20,MATCH(LOOKUP("zzzzz",A$6:$A19),$A$6:$A$20,0)):INDEX(A20:$A$20,MATCH(TRUE,INDEX(ISTEXT(A20:$A$20),),0))=0)))&amp;" in "&amp;VLOOKUP(LOOKUP("zzzzz",$A$6:A20),$H$6:$I$8,2,0),"")</f>
        <v>6 in Daisy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Q20"/>
  <sheetViews>
    <sheetView showGridLines="0" tabSelected="1" zoomScale="145" zoomScaleNormal="145" workbookViewId="0">
      <selection activeCell="P1" sqref="P1"/>
    </sheetView>
  </sheetViews>
  <sheetFormatPr defaultRowHeight="15" x14ac:dyDescent="0.25"/>
  <cols>
    <col min="1" max="1" width="5.5703125" bestFit="1" customWidth="1"/>
    <col min="2" max="2" width="9.7109375" bestFit="1" customWidth="1"/>
    <col min="3" max="3" width="11.5703125" customWidth="1"/>
    <col min="4" max="4" width="1.7109375" customWidth="1"/>
    <col min="5" max="5" width="10.5703125" customWidth="1"/>
    <col min="6" max="6" width="10.42578125" customWidth="1"/>
    <col min="7" max="7" width="10.28515625" customWidth="1"/>
    <col min="8" max="8" width="8.5703125" customWidth="1"/>
    <col min="9" max="9" width="6.85546875" bestFit="1" customWidth="1"/>
    <col min="10" max="10" width="10.42578125" customWidth="1"/>
    <col min="11" max="11" width="17.28515625" customWidth="1"/>
    <col min="14" max="14" width="13.5703125" customWidth="1"/>
    <col min="15" max="16" width="2.85546875" customWidth="1"/>
  </cols>
  <sheetData>
    <row r="1" spans="1:17" ht="18.75" x14ac:dyDescent="0.3">
      <c r="A1" s="9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7" ht="15.75" thickBot="1" x14ac:dyDescent="0.3">
      <c r="A2" s="11" t="s">
        <v>32</v>
      </c>
    </row>
    <row r="3" spans="1:17" ht="15.75" thickBot="1" x14ac:dyDescent="0.3">
      <c r="A3" s="7"/>
      <c r="H3" s="1" t="s">
        <v>25</v>
      </c>
      <c r="O3" s="16" t="s">
        <v>41</v>
      </c>
      <c r="P3" s="13" t="s">
        <v>37</v>
      </c>
      <c r="Q3" t="s">
        <v>34</v>
      </c>
    </row>
    <row r="4" spans="1:17" ht="15.75" thickBot="1" x14ac:dyDescent="0.3">
      <c r="O4" s="16" t="s">
        <v>41</v>
      </c>
      <c r="P4" s="13" t="s">
        <v>38</v>
      </c>
      <c r="Q4" t="s">
        <v>33</v>
      </c>
    </row>
    <row r="5" spans="1:17" ht="15.75" thickBot="1" x14ac:dyDescent="0.3">
      <c r="A5" s="10" t="s">
        <v>6</v>
      </c>
      <c r="B5" s="10" t="s">
        <v>7</v>
      </c>
      <c r="C5" s="10" t="s">
        <v>30</v>
      </c>
      <c r="D5" s="4"/>
      <c r="E5" s="12" t="str">
        <f>IF(O3="y",P3&amp;" "&amp;Q3,"")</f>
        <v>1:  Repeat item</v>
      </c>
      <c r="F5" s="12" t="str">
        <f>IF(O6="y",P6&amp;" "&amp;Q6,"")</f>
        <v>4:  Get answer</v>
      </c>
      <c r="G5" s="4"/>
      <c r="H5" s="10" t="s">
        <v>23</v>
      </c>
      <c r="I5" s="10" t="s">
        <v>6</v>
      </c>
      <c r="J5" s="14" t="str">
        <f>IF(O4="y",P4&amp;" "&amp;Q4,"")</f>
        <v>2:  Add countif</v>
      </c>
      <c r="K5" s="15" t="str">
        <f>IF(O5="y",P5&amp;" "&amp;Q5,"")</f>
        <v>3:  Prep number &amp; text</v>
      </c>
      <c r="O5" s="16" t="s">
        <v>41</v>
      </c>
      <c r="P5" s="13" t="s">
        <v>39</v>
      </c>
      <c r="Q5" t="s">
        <v>35</v>
      </c>
    </row>
    <row r="6" spans="1:17" ht="15.75" thickBot="1" x14ac:dyDescent="0.3">
      <c r="A6" s="3" t="s">
        <v>0</v>
      </c>
      <c r="B6" s="3"/>
      <c r="C6" s="6" t="s">
        <v>31</v>
      </c>
      <c r="D6" s="4"/>
      <c r="E6" s="3" t="str">
        <f t="shared" ref="E6:E20" si="0">IF(A6="",E5,A6)</f>
        <v>K123</v>
      </c>
      <c r="F6" s="2" t="str">
        <f>IF(B6="","",INDEX($K$6:$K$8,MATCH(E6,$H$6:$H$8,0)))</f>
        <v/>
      </c>
      <c r="G6" s="4"/>
      <c r="H6" s="3" t="s">
        <v>0</v>
      </c>
      <c r="I6" s="3" t="s">
        <v>1</v>
      </c>
      <c r="J6" s="3">
        <f>COUNTIF($E$6:$E$20,H6)</f>
        <v>5</v>
      </c>
      <c r="K6" s="3" t="str">
        <f>J6-1&amp; " in "&amp;I6</f>
        <v>4 in Orchid</v>
      </c>
      <c r="O6" s="16" t="s">
        <v>41</v>
      </c>
      <c r="P6" s="13" t="s">
        <v>40</v>
      </c>
      <c r="Q6" t="s">
        <v>36</v>
      </c>
    </row>
    <row r="7" spans="1:17" x14ac:dyDescent="0.25">
      <c r="A7" s="2"/>
      <c r="B7" s="2" t="s">
        <v>2</v>
      </c>
      <c r="C7" s="6" t="s">
        <v>8</v>
      </c>
      <c r="D7" s="4"/>
      <c r="E7" s="3" t="str">
        <f t="shared" si="0"/>
        <v>K123</v>
      </c>
      <c r="F7" s="2" t="str">
        <f t="shared" ref="F7:F20" si="1">IF(B7="","",INDEX($K$6:$K$8,MATCH(E7,$H$6:$H$8,0)))</f>
        <v>4 in Orchid</v>
      </c>
      <c r="G7" s="4"/>
      <c r="H7" s="3" t="s">
        <v>9</v>
      </c>
      <c r="I7" s="3" t="s">
        <v>13</v>
      </c>
      <c r="J7" s="3">
        <f t="shared" ref="J7:J8" si="2">COUNTIF($E$6:$E$20,H7)</f>
        <v>3</v>
      </c>
      <c r="K7" s="3" t="str">
        <f t="shared" ref="K7:K8" si="3">J7-1&amp; " in "&amp;I7</f>
        <v>2 in Rose</v>
      </c>
    </row>
    <row r="8" spans="1:17" x14ac:dyDescent="0.25">
      <c r="A8" s="3"/>
      <c r="B8" s="3" t="s">
        <v>3</v>
      </c>
      <c r="C8" s="6" t="s">
        <v>8</v>
      </c>
      <c r="D8" s="4"/>
      <c r="E8" s="3" t="str">
        <f t="shared" si="0"/>
        <v>K123</v>
      </c>
      <c r="F8" s="2" t="str">
        <f t="shared" si="1"/>
        <v>4 in Orchid</v>
      </c>
      <c r="G8" s="4"/>
      <c r="H8" s="3" t="s">
        <v>12</v>
      </c>
      <c r="I8" s="3" t="s">
        <v>14</v>
      </c>
      <c r="J8" s="3">
        <f t="shared" si="2"/>
        <v>7</v>
      </c>
      <c r="K8" s="3" t="str">
        <f t="shared" si="3"/>
        <v>6 in Daisy</v>
      </c>
    </row>
    <row r="9" spans="1:17" x14ac:dyDescent="0.25">
      <c r="A9" s="3"/>
      <c r="B9" s="3" t="s">
        <v>4</v>
      </c>
      <c r="C9" s="6" t="s">
        <v>8</v>
      </c>
      <c r="D9" s="4"/>
      <c r="E9" s="3" t="str">
        <f t="shared" si="0"/>
        <v>K123</v>
      </c>
      <c r="F9" s="2" t="str">
        <f t="shared" si="1"/>
        <v>4 in Orchid</v>
      </c>
      <c r="G9" s="4"/>
      <c r="J9" s="5"/>
    </row>
    <row r="10" spans="1:17" x14ac:dyDescent="0.25">
      <c r="A10" s="3"/>
      <c r="B10" s="3" t="s">
        <v>5</v>
      </c>
      <c r="C10" s="6" t="s">
        <v>8</v>
      </c>
      <c r="D10" s="4"/>
      <c r="E10" s="3" t="str">
        <f t="shared" si="0"/>
        <v>K123</v>
      </c>
      <c r="F10" s="2" t="str">
        <f t="shared" si="1"/>
        <v>4 in Orchid</v>
      </c>
      <c r="G10" s="4"/>
      <c r="J10" s="5"/>
    </row>
    <row r="11" spans="1:17" x14ac:dyDescent="0.25">
      <c r="A11" s="3" t="s">
        <v>9</v>
      </c>
      <c r="B11" s="3"/>
      <c r="C11" s="6" t="s">
        <v>31</v>
      </c>
      <c r="D11" s="4"/>
      <c r="E11" s="3" t="str">
        <f t="shared" si="0"/>
        <v>H322</v>
      </c>
      <c r="F11" s="2" t="str">
        <f t="shared" si="1"/>
        <v/>
      </c>
      <c r="G11" s="4"/>
      <c r="H11" s="5"/>
      <c r="I11" s="5"/>
      <c r="J11" s="5"/>
    </row>
    <row r="12" spans="1:17" x14ac:dyDescent="0.25">
      <c r="A12" s="2"/>
      <c r="B12" s="2" t="s">
        <v>10</v>
      </c>
      <c r="C12" s="6" t="s">
        <v>21</v>
      </c>
      <c r="D12" s="4"/>
      <c r="E12" s="3" t="str">
        <f t="shared" si="0"/>
        <v>H322</v>
      </c>
      <c r="F12" s="2" t="str">
        <f t="shared" si="1"/>
        <v>2 in Rose</v>
      </c>
      <c r="G12" s="4"/>
      <c r="H12" s="5"/>
      <c r="I12" s="5"/>
      <c r="J12" s="5"/>
    </row>
    <row r="13" spans="1:17" x14ac:dyDescent="0.25">
      <c r="A13" s="3"/>
      <c r="B13" s="3" t="s">
        <v>11</v>
      </c>
      <c r="C13" s="6" t="s">
        <v>21</v>
      </c>
      <c r="D13" s="4"/>
      <c r="E13" s="3" t="str">
        <f t="shared" si="0"/>
        <v>H322</v>
      </c>
      <c r="F13" s="2" t="str">
        <f t="shared" si="1"/>
        <v>2 in Rose</v>
      </c>
      <c r="G13" s="4"/>
      <c r="H13" s="5"/>
      <c r="I13" s="5"/>
      <c r="J13" s="5"/>
    </row>
    <row r="14" spans="1:17" x14ac:dyDescent="0.25">
      <c r="A14" s="3" t="s">
        <v>12</v>
      </c>
      <c r="B14" s="3"/>
      <c r="C14" s="6" t="s">
        <v>31</v>
      </c>
      <c r="D14" s="4"/>
      <c r="E14" s="3" t="str">
        <f t="shared" si="0"/>
        <v>C983</v>
      </c>
      <c r="F14" s="2" t="str">
        <f t="shared" si="1"/>
        <v/>
      </c>
      <c r="G14" s="4"/>
      <c r="H14" s="5"/>
      <c r="I14" s="5"/>
      <c r="J14" s="5"/>
    </row>
    <row r="15" spans="1:17" x14ac:dyDescent="0.25">
      <c r="A15" s="2"/>
      <c r="B15" s="2" t="s">
        <v>15</v>
      </c>
      <c r="C15" s="6" t="s">
        <v>22</v>
      </c>
      <c r="D15" s="4"/>
      <c r="E15" s="3" t="str">
        <f t="shared" si="0"/>
        <v>C983</v>
      </c>
      <c r="F15" s="2" t="str">
        <f t="shared" si="1"/>
        <v>6 in Daisy</v>
      </c>
      <c r="G15" s="4"/>
      <c r="H15" s="5"/>
      <c r="I15" s="5"/>
      <c r="J15" s="5"/>
    </row>
    <row r="16" spans="1:17" x14ac:dyDescent="0.25">
      <c r="A16" s="3"/>
      <c r="B16" s="3" t="s">
        <v>16</v>
      </c>
      <c r="C16" s="6" t="s">
        <v>22</v>
      </c>
      <c r="D16" s="4"/>
      <c r="E16" s="3" t="str">
        <f t="shared" si="0"/>
        <v>C983</v>
      </c>
      <c r="F16" s="2" t="str">
        <f t="shared" si="1"/>
        <v>6 in Daisy</v>
      </c>
      <c r="G16" s="4"/>
      <c r="H16" s="5"/>
      <c r="I16" s="5"/>
      <c r="J16" s="5"/>
    </row>
    <row r="17" spans="1:10" x14ac:dyDescent="0.25">
      <c r="A17" s="3"/>
      <c r="B17" s="3" t="s">
        <v>17</v>
      </c>
      <c r="C17" s="6" t="s">
        <v>22</v>
      </c>
      <c r="D17" s="4"/>
      <c r="E17" s="3" t="str">
        <f t="shared" si="0"/>
        <v>C983</v>
      </c>
      <c r="F17" s="2" t="str">
        <f t="shared" si="1"/>
        <v>6 in Daisy</v>
      </c>
      <c r="G17" s="4"/>
      <c r="H17" s="5"/>
      <c r="I17" s="5"/>
      <c r="J17" s="5"/>
    </row>
    <row r="18" spans="1:10" x14ac:dyDescent="0.25">
      <c r="A18" s="3"/>
      <c r="B18" s="3" t="s">
        <v>18</v>
      </c>
      <c r="C18" s="6" t="s">
        <v>22</v>
      </c>
      <c r="D18" s="4"/>
      <c r="E18" s="3" t="str">
        <f t="shared" si="0"/>
        <v>C983</v>
      </c>
      <c r="F18" s="2" t="str">
        <f t="shared" si="1"/>
        <v>6 in Daisy</v>
      </c>
      <c r="G18" s="4"/>
      <c r="H18" s="5"/>
      <c r="I18" s="5"/>
      <c r="J18" s="5"/>
    </row>
    <row r="19" spans="1:10" x14ac:dyDescent="0.25">
      <c r="A19" s="3"/>
      <c r="B19" s="3" t="s">
        <v>19</v>
      </c>
      <c r="C19" s="6" t="s">
        <v>22</v>
      </c>
      <c r="D19" s="4"/>
      <c r="E19" s="3" t="str">
        <f t="shared" si="0"/>
        <v>C983</v>
      </c>
      <c r="F19" s="2" t="str">
        <f t="shared" si="1"/>
        <v>6 in Daisy</v>
      </c>
      <c r="G19" s="4"/>
      <c r="H19" s="5"/>
      <c r="I19" s="5"/>
      <c r="J19" s="5"/>
    </row>
    <row r="20" spans="1:10" x14ac:dyDescent="0.25">
      <c r="A20" s="3"/>
      <c r="B20" s="3" t="s">
        <v>20</v>
      </c>
      <c r="C20" s="6" t="s">
        <v>22</v>
      </c>
      <c r="D20" s="4"/>
      <c r="E20" s="3" t="str">
        <f t="shared" si="0"/>
        <v>C983</v>
      </c>
      <c r="F20" s="2" t="str">
        <f t="shared" si="1"/>
        <v>6 in Daisy</v>
      </c>
      <c r="G20" s="4"/>
      <c r="H20" s="5"/>
      <c r="I20" s="5"/>
      <c r="J20" s="5"/>
    </row>
  </sheetData>
  <conditionalFormatting sqref="E5:E20">
    <cfRule type="expression" dxfId="3" priority="4">
      <formula>$O$3&lt;&gt;"y"</formula>
    </cfRule>
  </conditionalFormatting>
  <conditionalFormatting sqref="F5:F20">
    <cfRule type="expression" dxfId="2" priority="3">
      <formula>$O$6&lt;&gt;"y"</formula>
    </cfRule>
  </conditionalFormatting>
  <conditionalFormatting sqref="J5:J8">
    <cfRule type="expression" dxfId="1" priority="2">
      <formula>$O$4&lt;&gt;"y"</formula>
    </cfRule>
  </conditionalFormatting>
  <conditionalFormatting sqref="K5:K8">
    <cfRule type="expression" dxfId="0" priority="1">
      <formula>$O$5&lt;&gt;"y"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1376 Mike</vt:lpstr>
      <vt:lpstr>1376 (an) Bill</vt:lpstr>
      <vt:lpstr>1376 Kevin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Kevin Lehrbass</cp:lastModifiedBy>
  <dcterms:created xsi:type="dcterms:W3CDTF">2017-02-01T17:06:37Z</dcterms:created>
  <dcterms:modified xsi:type="dcterms:W3CDTF">2017-03-13T02:42:37Z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055ed65a-d38b-4a8a-997c-7d1c39d1a9a2</vt:lpwstr>
  </property>
</Properties>
</file>